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58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114" i="1"/>
  <c r="C114"/>
  <c r="C15"/>
  <c r="C16"/>
  <c r="C17"/>
  <c r="C18"/>
  <c r="C20"/>
  <c r="C22"/>
  <c r="C26"/>
  <c r="C27"/>
  <c r="C28"/>
  <c r="C29"/>
  <c r="C31"/>
  <c r="C33"/>
  <c r="C34"/>
  <c r="C35"/>
  <c r="C36"/>
  <c r="C37"/>
  <c r="C38"/>
  <c r="C39"/>
  <c r="C40"/>
  <c r="C41"/>
  <c r="C42"/>
  <c r="C43"/>
  <c r="C47"/>
  <c r="C48"/>
  <c r="C49"/>
  <c r="C50"/>
  <c r="C51"/>
  <c r="C52"/>
  <c r="C53"/>
  <c r="C54"/>
  <c r="C55"/>
  <c r="C56"/>
  <c r="C57"/>
  <c r="C59"/>
  <c r="C60"/>
  <c r="C61"/>
  <c r="C62"/>
  <c r="C63"/>
  <c r="C65"/>
  <c r="C66"/>
  <c r="C67"/>
  <c r="C68"/>
  <c r="C70"/>
  <c r="C71"/>
  <c r="C72"/>
  <c r="C74"/>
  <c r="C75"/>
  <c r="C76"/>
  <c r="C77"/>
  <c r="C79"/>
  <c r="C80"/>
  <c r="C81"/>
  <c r="C82"/>
  <c r="C83"/>
  <c r="C84"/>
  <c r="C85"/>
  <c r="C86"/>
  <c r="C87"/>
  <c r="C92"/>
  <c r="C93"/>
  <c r="C10"/>
  <c r="G14"/>
  <c r="E14"/>
  <c r="F14"/>
  <c r="E12"/>
  <c r="G12"/>
  <c r="G11"/>
  <c r="C100"/>
  <c r="C104"/>
  <c r="C105"/>
  <c r="C107"/>
  <c r="C109"/>
  <c r="C110"/>
  <c r="C111"/>
  <c r="C112"/>
  <c r="C113"/>
  <c r="C115"/>
  <c r="C116"/>
  <c r="C118"/>
  <c r="C119"/>
  <c r="C120"/>
  <c r="C122"/>
  <c r="C123"/>
  <c r="C124"/>
  <c r="D14"/>
  <c r="E64"/>
  <c r="F64"/>
  <c r="C64"/>
  <c r="G64"/>
  <c r="D64"/>
  <c r="E82"/>
  <c r="F82"/>
  <c r="G82"/>
  <c r="G30"/>
  <c r="E86"/>
  <c r="F86"/>
  <c r="G86"/>
  <c r="E92"/>
  <c r="E90"/>
  <c r="F92"/>
  <c r="F90"/>
  <c r="F89"/>
  <c r="G92"/>
  <c r="G90"/>
  <c r="G89"/>
  <c r="E84"/>
  <c r="F84"/>
  <c r="G84"/>
  <c r="E80"/>
  <c r="F80"/>
  <c r="G80"/>
  <c r="G19"/>
  <c r="E21"/>
  <c r="F21"/>
  <c r="G21"/>
  <c r="G25"/>
  <c r="D30"/>
  <c r="E30"/>
  <c r="F30"/>
  <c r="C30"/>
  <c r="G32"/>
  <c r="F36"/>
  <c r="G36"/>
  <c r="F40"/>
  <c r="G40"/>
  <c r="E42"/>
  <c r="F42"/>
  <c r="G42"/>
  <c r="E123"/>
  <c r="E122"/>
  <c r="F123"/>
  <c r="F122"/>
  <c r="G123"/>
  <c r="G122"/>
  <c r="E117"/>
  <c r="F117"/>
  <c r="G117"/>
  <c r="E114"/>
  <c r="F114"/>
  <c r="G114"/>
  <c r="E112"/>
  <c r="F112"/>
  <c r="G112"/>
  <c r="E108"/>
  <c r="F108"/>
  <c r="G108"/>
  <c r="E106"/>
  <c r="E102"/>
  <c r="F106"/>
  <c r="G106"/>
  <c r="E103"/>
  <c r="F103"/>
  <c r="F102"/>
  <c r="G103"/>
  <c r="G99"/>
  <c r="G97"/>
  <c r="E99"/>
  <c r="E97"/>
  <c r="F99"/>
  <c r="F97"/>
  <c r="E75"/>
  <c r="F75"/>
  <c r="G75"/>
  <c r="E73"/>
  <c r="E45"/>
  <c r="F73"/>
  <c r="G73"/>
  <c r="E69"/>
  <c r="F69"/>
  <c r="G69"/>
  <c r="E66"/>
  <c r="F66"/>
  <c r="G66"/>
  <c r="E58"/>
  <c r="F58"/>
  <c r="G58"/>
  <c r="E55"/>
  <c r="F55"/>
  <c r="G55"/>
  <c r="E51"/>
  <c r="F51"/>
  <c r="G51"/>
  <c r="E46"/>
  <c r="F46"/>
  <c r="G46"/>
  <c r="E25"/>
  <c r="F25"/>
  <c r="D117"/>
  <c r="C117"/>
  <c r="D112"/>
  <c r="D106"/>
  <c r="C106"/>
  <c r="D103"/>
  <c r="D82"/>
  <c r="D75"/>
  <c r="D66"/>
  <c r="D69"/>
  <c r="D58"/>
  <c r="D32"/>
  <c r="F19"/>
  <c r="F32"/>
  <c r="E19"/>
  <c r="E32"/>
  <c r="E36"/>
  <c r="E40"/>
  <c r="D108"/>
  <c r="C108"/>
  <c r="D19"/>
  <c r="D21"/>
  <c r="D12"/>
  <c r="D25"/>
  <c r="D24"/>
  <c r="D36"/>
  <c r="D40"/>
  <c r="D42"/>
  <c r="D73"/>
  <c r="D46"/>
  <c r="D51"/>
  <c r="D55"/>
  <c r="D86"/>
  <c r="D80"/>
  <c r="D84"/>
  <c r="D92"/>
  <c r="D90"/>
  <c r="D99"/>
  <c r="D97"/>
  <c r="D123"/>
  <c r="D122"/>
  <c r="D79"/>
  <c r="E79"/>
  <c r="G79"/>
  <c r="G45"/>
  <c r="E96"/>
  <c r="G24"/>
  <c r="G102"/>
  <c r="G96"/>
  <c r="D89"/>
  <c r="F96"/>
  <c r="F79"/>
  <c r="G9"/>
  <c r="G8"/>
  <c r="G126"/>
  <c r="C73"/>
  <c r="E89"/>
  <c r="C89"/>
  <c r="C90"/>
  <c r="C69"/>
  <c r="C46"/>
  <c r="E24"/>
  <c r="E11"/>
  <c r="E9"/>
  <c r="C14"/>
  <c r="F24"/>
  <c r="D102"/>
  <c r="C102"/>
  <c r="C103"/>
  <c r="C97"/>
  <c r="C99"/>
  <c r="F45"/>
  <c r="D45"/>
  <c r="C58"/>
  <c r="C32"/>
  <c r="C21"/>
  <c r="C19"/>
  <c r="F12"/>
  <c r="F11"/>
  <c r="F9"/>
  <c r="F126"/>
  <c r="C45"/>
  <c r="D96"/>
  <c r="C96"/>
  <c r="C12"/>
  <c r="F8"/>
  <c r="E126"/>
  <c r="E8"/>
  <c r="C24"/>
  <c r="D11"/>
  <c r="C25"/>
  <c r="C11"/>
  <c r="D9"/>
  <c r="D126"/>
  <c r="C126"/>
  <c r="D8"/>
  <c r="C8"/>
  <c r="C9"/>
</calcChain>
</file>

<file path=xl/sharedStrings.xml><?xml version="1.0" encoding="utf-8"?>
<sst xmlns="http://schemas.openxmlformats.org/spreadsheetml/2006/main" count="122" uniqueCount="116">
  <si>
    <t>RAČUN</t>
  </si>
  <si>
    <t>NAZIV  RAČUNA</t>
  </si>
  <si>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</si>
  <si>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</si>
  <si>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</si>
  <si>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</si>
  <si>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</si>
  <si>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</si>
  <si>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</si>
  <si>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</si>
  <si>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</si>
  <si>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</si>
  <si>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</si>
  <si>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</si>
  <si>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</si>
  <si>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</si>
  <si>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Namirnice za ostale namjene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</si>
  <si>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</si>
  <si>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</si>
  <si>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</si>
  <si>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</si>
  <si>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</si>
  <si>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</si>
  <si>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</si>
  <si>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</si>
  <si>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</si>
  <si>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</si>
  <si>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</si>
  <si>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</si>
  <si>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</si>
  <si>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</si>
  <si>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</si>
  <si>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</si>
  <si>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</si>
  <si>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</si>
  <si>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</si>
  <si>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</si>
  <si>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</si>
  <si>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</si>
  <si>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</si>
  <si>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</si>
  <si>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</si>
  <si>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</si>
  <si>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</si>
  <si>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</si>
  <si>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</si>
  <si>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Ugovori o djelu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</si>
  <si>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</si>
  <si>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</si>
  <si>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</si>
  <si>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</si>
  <si>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</si>
  <si>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</si>
  <si>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</si>
  <si>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</si>
  <si>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</si>
  <si>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</si>
  <si>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</si>
  <si>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</si>
  <si>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</si>
  <si>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</si>
  <si>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</si>
  <si>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</si>
  <si>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</si>
  <si>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</si>
  <si>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</si>
  <si>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</si>
  <si>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Ravnatelj:</t>
  </si>
  <si>
    <t>Vlastiti prihodi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</si>
  <si>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</si>
  <si>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</si>
  <si>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</si>
  <si>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</si>
  <si>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</si>
  <si>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</si>
  <si>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</si>
  <si>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</si>
  <si>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</si>
  <si>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</si>
  <si>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Zgrade obraz.institucija-sanitarni čvor</t>
  </si>
  <si>
    <t>Donacije</t>
  </si>
  <si>
    <t>Ostale komunalne usluge-čiš.sep.ja</t>
  </si>
  <si>
    <t>Laboratorijske usluge-analiza vode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</si>
  <si>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</si>
  <si>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</si>
  <si>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</si>
  <si>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</si>
  <si>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</si>
  <si>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</si>
  <si>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</si>
  <si>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</si>
  <si>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</si>
  <si>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</si>
  <si>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</si>
  <si>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</si>
  <si>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</si>
  <si>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</si>
  <si>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</si>
  <si>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</si>
  <si>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</si>
  <si>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</si>
  <si>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</si>
  <si>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Natalija Varga</t>
  </si>
  <si>
    <t>Edina Operta</t>
  </si>
  <si>
    <t>Literatura(publikac.,časopisi,knjige, terenske nastave)</t>
  </si>
  <si>
    <t>II. OSNOVNA ŠKOLA VRBOVEC</t>
  </si>
  <si>
    <t xml:space="preserve">Državni proračun </t>
  </si>
  <si>
    <t>Sufinancira-nje</t>
  </si>
  <si>
    <t>Glazbeni instrumenti i oprema</t>
  </si>
  <si>
    <t>Voditelj računovodstva:</t>
  </si>
  <si>
    <t>Zakupnine i najamnine za građevinske objekte</t>
  </si>
  <si>
    <t>Zakupnine i najamnine</t>
  </si>
  <si>
    <t>Naknade za smještaj na sl.putu ino</t>
  </si>
  <si>
    <t>FINANCIJSKI PLAN 2015.GODINA</t>
  </si>
  <si>
    <t>PLAN 2015.</t>
  </si>
  <si>
    <t>U Vrbovcu, 30.04.2015.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</si>
</sst>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2" xfId="0" applyNumberFormat="1" applyFont="1" applyBorder="1" applyProtection="1">
      <protection locked="0"/>
    </xf>
    <xf numFmtId="3" fontId="1" fillId="0" borderId="2" xfId="0" applyNumberFormat="1" applyFont="1" applyBorder="1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2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1" xfId="0" applyNumberFormat="1" applyFont="1" applyBorder="1"/>
    <xf numFmtId="0" fontId="3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4" fillId="0" borderId="2" xfId="0" applyNumberFormat="1" applyFont="1" applyBorder="1" applyProtection="1">
      <protection locked="0"/>
    </xf>
    <xf numFmtId="3" fontId="3" fillId="0" borderId="2" xfId="0" applyNumberFormat="1" applyFont="1" applyBorder="1"/>
    <xf numFmtId="3" fontId="4" fillId="0" borderId="2" xfId="0" applyNumberFormat="1" applyFont="1" applyBorder="1"/>
    <xf numFmtId="0" fontId="1" fillId="2" borderId="1" xfId="0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3" fontId="4" fillId="3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/>
    <xf numFmtId="0" fontId="1" fillId="3" borderId="2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3" fontId="1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2" xfId="0" applyNumberFormat="1" applyFont="1" applyBorder="1" applyAlignment="1" applyProtection="1"/>
    <xf numFmtId="3" fontId="3" fillId="0" borderId="2" xfId="0" applyNumberFormat="1" applyFont="1" applyBorder="1" applyAlignment="1"/>
    <xf numFmtId="3" fontId="1" fillId="3" borderId="2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2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2" fillId="0" borderId="10" xfId="0" applyNumberFormat="1" applyFont="1" applyBorder="1" applyAlignment="1" applyProtection="1">
      <protection locked="0"/>
    </xf>
    <xf numFmtId="3" fontId="1" fillId="0" borderId="2" xfId="0" applyNumberFormat="1" applyFont="1" applyBorder="1" applyAlignment="1"/>
    <xf numFmtId="3" fontId="2" fillId="0" borderId="1" xfId="0" applyNumberFormat="1" applyFont="1" applyBorder="1" applyAlignment="1" applyProtection="1">
      <protection locked="0"/>
    </xf>
    <xf numFmtId="3" fontId="1" fillId="2" borderId="2" xfId="0" applyNumberFormat="1" applyFont="1" applyFill="1" applyBorder="1" applyAlignment="1"/>
    <xf numFmtId="3" fontId="2" fillId="0" borderId="7" xfId="0" applyNumberFormat="1" applyFont="1" applyBorder="1" applyAlignment="1" applyProtection="1">
      <protection locked="0"/>
    </xf>
    <xf numFmtId="3" fontId="2" fillId="0" borderId="2" xfId="0" applyNumberFormat="1" applyFont="1" applyBorder="1" applyAlignment="1"/>
    <xf numFmtId="3" fontId="2" fillId="0" borderId="10" xfId="0" applyNumberFormat="1" applyFont="1" applyBorder="1" applyAlignment="1"/>
    <xf numFmtId="3" fontId="4" fillId="0" borderId="2" xfId="0" applyNumberFormat="1" applyFont="1" applyBorder="1" applyAlignment="1" applyProtection="1">
      <protection locked="0"/>
    </xf>
    <xf numFmtId="3" fontId="1" fillId="3" borderId="2" xfId="0" applyNumberFormat="1" applyFont="1" applyFill="1" applyBorder="1" applyAlignment="1"/>
    <xf numFmtId="3" fontId="1" fillId="0" borderId="7" xfId="0" applyNumberFormat="1" applyFont="1" applyBorder="1" applyAlignment="1"/>
    <xf numFmtId="0" fontId="7" fillId="0" borderId="0" xfId="0" applyFont="1"/>
    <xf numFmtId="0" fontId="10" fillId="0" borderId="0" xfId="0" applyFont="1"/>
    <xf numFmtId="0" fontId="2" fillId="0" borderId="9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 applyProtection="1"/>
    <xf numFmtId="3" fontId="1" fillId="3" borderId="11" xfId="0" applyNumberFormat="1" applyFont="1" applyFill="1" applyBorder="1" applyAlignment="1" applyProtection="1"/>
    <xf numFmtId="3" fontId="1" fillId="2" borderId="11" xfId="0" applyNumberFormat="1" applyFont="1" applyFill="1" applyBorder="1" applyAlignment="1" applyProtection="1"/>
    <xf numFmtId="3" fontId="1" fillId="0" borderId="11" xfId="0" applyNumberFormat="1" applyFont="1" applyBorder="1" applyAlignment="1"/>
    <xf numFmtId="3" fontId="1" fillId="2" borderId="11" xfId="0" applyNumberFormat="1" applyFont="1" applyFill="1" applyBorder="1" applyAlignment="1"/>
    <xf numFmtId="3" fontId="4" fillId="0" borderId="11" xfId="0" applyNumberFormat="1" applyFont="1" applyBorder="1" applyAlignment="1" applyProtection="1">
      <protection locked="0"/>
    </xf>
    <xf numFmtId="3" fontId="1" fillId="3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2" xfId="0" applyNumberFormat="1" applyFont="1" applyFill="1" applyBorder="1"/>
    <xf numFmtId="3" fontId="1" fillId="0" borderId="11" xfId="0" applyNumberFormat="1" applyFont="1" applyBorder="1"/>
    <xf numFmtId="3" fontId="1" fillId="2" borderId="11" xfId="0" applyNumberFormat="1" applyFont="1" applyFill="1" applyBorder="1"/>
    <xf numFmtId="3" fontId="4" fillId="0" borderId="11" xfId="0" applyNumberFormat="1" applyFont="1" applyBorder="1"/>
    <xf numFmtId="3" fontId="4" fillId="0" borderId="11" xfId="0" applyNumberFormat="1" applyFont="1" applyBorder="1" applyProtection="1">
      <protection locked="0"/>
    </xf>
    <xf numFmtId="3" fontId="4" fillId="4" borderId="2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Protection="1">
      <protection locked="0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/>
    <xf numFmtId="3" fontId="2" fillId="0" borderId="12" xfId="0" applyNumberFormat="1" applyFont="1" applyBorder="1" applyAlignment="1"/>
    <xf numFmtId="3" fontId="2" fillId="0" borderId="11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2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 applyProtection="1">
      <protection locked="0"/>
    </xf>
    <xf numFmtId="3" fontId="2" fillId="0" borderId="11" xfId="0" applyNumberFormat="1" applyFont="1" applyBorder="1" applyAlignment="1"/>
    <xf numFmtId="3" fontId="2" fillId="0" borderId="15" xfId="0" applyNumberFormat="1" applyFont="1" applyBorder="1" applyAlignment="1"/>
    <xf numFmtId="3" fontId="1" fillId="0" borderId="14" xfId="0" applyNumberFormat="1" applyFont="1" applyBorder="1" applyAlignment="1"/>
    <xf numFmtId="3" fontId="2" fillId="0" borderId="11" xfId="0" applyNumberFormat="1" applyFont="1" applyBorder="1" applyProtection="1">
      <protection locked="0"/>
    </xf>
    <xf numFmtId="3" fontId="1" fillId="0" borderId="12" xfId="0" applyNumberFormat="1" applyFont="1" applyBorder="1"/>
    <xf numFmtId="3" fontId="3" fillId="0" borderId="11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13" xfId="0" applyNumberFormat="1" applyFont="1" applyBorder="1" applyAlignment="1">
      <alignment horizontal="right"/>
    </xf>
    <xf numFmtId="3" fontId="4" fillId="4" borderId="5" xfId="0" applyNumberFormat="1" applyFont="1" applyFill="1" applyBorder="1" applyAlignment="1">
      <alignment horizontal="right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3" fontId="4" fillId="4" borderId="18" xfId="0" applyNumberFormat="1" applyFont="1" applyFill="1" applyBorder="1" applyAlignment="1">
      <alignment horizontal="right"/>
    </xf>
    <xf numFmtId="3" fontId="2" fillId="0" borderId="18" xfId="0" applyNumberFormat="1" applyFont="1" applyBorder="1"/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/>
    <xf numFmtId="3" fontId="1" fillId="4" borderId="0" xfId="0" applyNumberFormat="1" applyFont="1" applyFill="1" applyBorder="1" applyAlignment="1" applyProtection="1"/>
    <xf numFmtId="0" fontId="2" fillId="4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3" fontId="2" fillId="4" borderId="2" xfId="0" applyNumberFormat="1" applyFont="1" applyFill="1" applyBorder="1" applyAlignment="1" applyProtection="1">
      <protection locked="0"/>
    </xf>
    <xf numFmtId="3" fontId="2" fillId="4" borderId="11" xfId="0" applyNumberFormat="1" applyFont="1" applyFill="1" applyBorder="1" applyAlignment="1" applyProtection="1">
      <protection locked="0"/>
    </xf>
    <xf numFmtId="0" fontId="2" fillId="4" borderId="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3" fontId="2" fillId="4" borderId="7" xfId="0" applyNumberFormat="1" applyFont="1" applyFill="1" applyBorder="1" applyAlignment="1" applyProtection="1">
      <protection locked="0"/>
    </xf>
    <xf numFmtId="3" fontId="2" fillId="4" borderId="14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3" fontId="1" fillId="4" borderId="2" xfId="0" applyNumberFormat="1" applyFont="1" applyFill="1" applyBorder="1" applyAlignment="1"/>
    <xf numFmtId="3" fontId="1" fillId="4" borderId="11" xfId="0" applyNumberFormat="1" applyFont="1" applyFill="1" applyBorder="1" applyAlignment="1"/>
    <xf numFmtId="3" fontId="2" fillId="4" borderId="1" xfId="0" applyNumberFormat="1" applyFont="1" applyFill="1" applyBorder="1" applyAlignment="1" applyProtection="1">
      <protection locked="0"/>
    </xf>
    <xf numFmtId="3" fontId="2" fillId="4" borderId="12" xfId="0" applyNumberFormat="1" applyFont="1" applyFill="1" applyBorder="1" applyAlignment="1" applyProtection="1">
      <protection locked="0"/>
    </xf>
    <xf numFmtId="0" fontId="4" fillId="4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3" fontId="2" fillId="4" borderId="10" xfId="0" applyNumberFormat="1" applyFont="1" applyFill="1" applyBorder="1" applyAlignment="1" applyProtection="1">
      <protection locked="0"/>
    </xf>
    <xf numFmtId="3" fontId="2" fillId="4" borderId="15" xfId="0" applyNumberFormat="1" applyFont="1" applyFill="1" applyBorder="1" applyAlignment="1" applyProtection="1">
      <protection locked="0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3" fontId="4" fillId="4" borderId="10" xfId="0" applyNumberFormat="1" applyFont="1" applyFill="1" applyBorder="1" applyAlignment="1" applyProtection="1">
      <protection locked="0"/>
    </xf>
    <xf numFmtId="3" fontId="4" fillId="4" borderId="15" xfId="0" applyNumberFormat="1" applyFont="1" applyFill="1" applyBorder="1" applyAlignment="1" applyProtection="1">
      <protection locked="0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3" fontId="1" fillId="4" borderId="10" xfId="0" applyNumberFormat="1" applyFont="1" applyFill="1" applyBorder="1" applyAlignment="1"/>
    <xf numFmtId="3" fontId="1" fillId="4" borderId="15" xfId="0" applyNumberFormat="1" applyFont="1" applyFill="1" applyBorder="1" applyAlignment="1"/>
    <xf numFmtId="3" fontId="4" fillId="4" borderId="1" xfId="0" applyNumberFormat="1" applyFont="1" applyFill="1" applyBorder="1" applyAlignment="1"/>
    <xf numFmtId="3" fontId="4" fillId="4" borderId="12" xfId="0" applyNumberFormat="1" applyFont="1" applyFill="1" applyBorder="1" applyAlignment="1"/>
    <xf numFmtId="3" fontId="4" fillId="4" borderId="10" xfId="0" applyNumberFormat="1" applyFont="1" applyFill="1" applyBorder="1" applyAlignment="1"/>
    <xf numFmtId="3" fontId="4" fillId="4" borderId="2" xfId="0" applyNumberFormat="1" applyFont="1" applyFill="1" applyBorder="1" applyAlignment="1"/>
    <xf numFmtId="3" fontId="4" fillId="0" borderId="2" xfId="0" applyNumberFormat="1" applyFont="1" applyBorder="1" applyAlignment="1"/>
    <xf numFmtId="3" fontId="4" fillId="3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3" fontId="2" fillId="4" borderId="2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1" fillId="4" borderId="2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" fillId="0" borderId="0" xfId="0" applyNumberFormat="1" applyFont="1" applyAlignmen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topLeftCell="A29" workbookViewId="0">
      <selection activeCell="A129" sqref="A129"/>
    </sheetView>
  </sheetViews>
  <sheetFormatPr defaultRowHeight="15.75"/>
  <cols>
    <col min="1" max="1" width="9.5703125" style="1" customWidth="1"/>
    <col min="2" max="2" width="36.85546875" style="1" customWidth="1"/>
    <col min="3" max="3" width="14.85546875" style="2" customWidth="1"/>
    <col min="4" max="4" width="16" style="2" customWidth="1"/>
    <col min="5" max="5" width="15" style="14" customWidth="1"/>
    <col min="6" max="6" width="14.42578125" style="2" customWidth="1"/>
    <col min="7" max="7" width="14.7109375" style="2" customWidth="1"/>
    <col min="8" max="16384" width="9.140625" style="1"/>
  </cols>
  <sheetData>
    <row r="1" spans="1:8" ht="20.25">
      <c r="A1" s="80" t="s">
        <v>105</v>
      </c>
      <c r="B1" s="81"/>
    </row>
    <row r="2" spans="1:8" ht="20.25">
      <c r="A2" s="80"/>
      <c r="B2" s="81"/>
    </row>
    <row r="3" spans="1:8" ht="20.25" customHeight="1">
      <c r="A3" s="169" t="s">
        <v>113</v>
      </c>
      <c r="B3" s="170"/>
      <c r="C3" s="170"/>
      <c r="D3" s="170"/>
      <c r="E3" s="170"/>
      <c r="F3" s="170"/>
      <c r="G3" s="170"/>
    </row>
    <row r="4" spans="1:8" ht="21" hidden="1" customHeight="1">
      <c r="A4" s="114"/>
      <c r="B4" s="115"/>
      <c r="C4" s="115"/>
      <c r="D4" s="115"/>
      <c r="E4" s="115"/>
      <c r="F4" s="115"/>
      <c r="G4" s="115"/>
    </row>
    <row r="5" spans="1:8" ht="18.75" customHeight="1" thickBot="1"/>
    <row r="6" spans="1:8" ht="45.75" customHeight="1" thickBot="1">
      <c r="A6" s="22" t="s">
        <v>0</v>
      </c>
      <c r="B6" s="23" t="s">
        <v>1</v>
      </c>
      <c r="C6" s="83" t="s">
        <v>114</v>
      </c>
      <c r="D6" s="83" t="s">
        <v>106</v>
      </c>
      <c r="E6" s="83" t="s">
        <v>68</v>
      </c>
      <c r="F6" s="83" t="s">
        <v>107</v>
      </c>
      <c r="G6" s="100" t="s">
        <v>80</v>
      </c>
    </row>
    <row r="7" spans="1:8" ht="15" customHeight="1">
      <c r="A7" s="34"/>
      <c r="B7" s="35"/>
      <c r="C7" s="36"/>
      <c r="D7" s="36"/>
      <c r="E7" s="37"/>
      <c r="F7" s="36"/>
      <c r="G7" s="101"/>
    </row>
    <row r="8" spans="1:8" s="11" customFormat="1" ht="23.25" customHeight="1">
      <c r="A8" s="60" t="s">
        <v>73</v>
      </c>
      <c r="B8" s="53" t="s">
        <v>101</v>
      </c>
      <c r="C8" s="97">
        <f t="shared" ref="C8:C71" si="0">SUM(D8:G8)</f>
        <v>2966872</v>
      </c>
      <c r="D8" s="64">
        <f>D9+D96</f>
        <v>1971372</v>
      </c>
      <c r="E8" s="64">
        <f>E9+E96</f>
        <v>218500</v>
      </c>
      <c r="F8" s="64">
        <f>F9+F96</f>
        <v>777000</v>
      </c>
      <c r="G8" s="84">
        <f>G9+G96</f>
        <v>0</v>
      </c>
    </row>
    <row r="9" spans="1:8" s="13" customFormat="1" ht="20.100000000000001" customHeight="1">
      <c r="A9" s="60">
        <v>3</v>
      </c>
      <c r="B9" s="48" t="s">
        <v>72</v>
      </c>
      <c r="C9" s="97">
        <f t="shared" si="0"/>
        <v>2673788</v>
      </c>
      <c r="D9" s="64">
        <f>D11+D89</f>
        <v>1678288</v>
      </c>
      <c r="E9" s="64">
        <f>E11+E89</f>
        <v>218500</v>
      </c>
      <c r="F9" s="64">
        <f>F11+F89</f>
        <v>777000</v>
      </c>
      <c r="G9" s="84">
        <f>G11+G89</f>
        <v>0</v>
      </c>
    </row>
    <row r="10" spans="1:8" s="12" customFormat="1" ht="15.75" customHeight="1">
      <c r="A10" s="61"/>
      <c r="B10" s="49"/>
      <c r="C10" s="97">
        <f t="shared" si="0"/>
        <v>0</v>
      </c>
      <c r="D10" s="65"/>
      <c r="E10" s="65"/>
      <c r="F10" s="65"/>
      <c r="G10" s="102"/>
    </row>
    <row r="11" spans="1:8" ht="20.100000000000001" customHeight="1">
      <c r="A11" s="62">
        <v>32</v>
      </c>
      <c r="B11" s="50" t="s">
        <v>2</v>
      </c>
      <c r="C11" s="44">
        <f t="shared" si="0"/>
        <v>2669788</v>
      </c>
      <c r="D11" s="66">
        <f>D12+D24+D45+D79</f>
        <v>1675288</v>
      </c>
      <c r="E11" s="66">
        <f>E12+E24+E45+E79</f>
        <v>217500</v>
      </c>
      <c r="F11" s="66">
        <f>F12+F24+F45+F79</f>
        <v>777000</v>
      </c>
      <c r="G11" s="85">
        <f>G12+G24+G45+G79</f>
        <v>0</v>
      </c>
      <c r="H11" s="124"/>
    </row>
    <row r="12" spans="1:8" ht="20.100000000000001" customHeight="1">
      <c r="A12" s="63">
        <v>321</v>
      </c>
      <c r="B12" s="51" t="s">
        <v>3</v>
      </c>
      <c r="C12" s="42">
        <f t="shared" si="0"/>
        <v>101000</v>
      </c>
      <c r="D12" s="67">
        <f>D14+D19+D21</f>
        <v>101000</v>
      </c>
      <c r="E12" s="67">
        <f>E14+E19+E21</f>
        <v>0</v>
      </c>
      <c r="F12" s="67">
        <f>F14+F19+F21</f>
        <v>0</v>
      </c>
      <c r="G12" s="86">
        <f>G14+G19+G21</f>
        <v>0</v>
      </c>
    </row>
    <row r="13" spans="1:8" ht="21.75" customHeight="1">
      <c r="A13" s="58"/>
      <c r="B13" s="4"/>
      <c r="C13" s="98"/>
      <c r="D13" s="68"/>
      <c r="E13" s="68"/>
      <c r="F13" s="68"/>
      <c r="G13" s="103"/>
    </row>
    <row r="14" spans="1:8" ht="20.100000000000001" customHeight="1">
      <c r="A14" s="19">
        <v>3211</v>
      </c>
      <c r="B14" s="3" t="s">
        <v>4</v>
      </c>
      <c r="C14" s="97">
        <f t="shared" si="0"/>
        <v>72000</v>
      </c>
      <c r="D14" s="64">
        <f>D15+D16+D18+D17</f>
        <v>72000</v>
      </c>
      <c r="E14" s="64">
        <f>E15+E16+E18+E17</f>
        <v>0</v>
      </c>
      <c r="F14" s="64">
        <f>F15+F16+F18+F17</f>
        <v>0</v>
      </c>
      <c r="G14" s="84">
        <f>G15+G16+G18+G17</f>
        <v>0</v>
      </c>
    </row>
    <row r="15" spans="1:8" ht="20.100000000000001" customHeight="1">
      <c r="A15" s="125">
        <v>32111</v>
      </c>
      <c r="B15" s="126" t="s">
        <v>5</v>
      </c>
      <c r="C15" s="98">
        <f t="shared" si="0"/>
        <v>44000</v>
      </c>
      <c r="D15" s="127">
        <v>44000</v>
      </c>
      <c r="E15" s="127">
        <v>0</v>
      </c>
      <c r="F15" s="127">
        <v>0</v>
      </c>
      <c r="G15" s="128">
        <v>0</v>
      </c>
    </row>
    <row r="16" spans="1:8" ht="34.5" customHeight="1">
      <c r="A16" s="125">
        <v>32113</v>
      </c>
      <c r="B16" s="126" t="s">
        <v>6</v>
      </c>
      <c r="C16" s="98">
        <f t="shared" si="0"/>
        <v>16000</v>
      </c>
      <c r="D16" s="127">
        <v>16000</v>
      </c>
      <c r="E16" s="127">
        <v>0</v>
      </c>
      <c r="F16" s="127">
        <v>0</v>
      </c>
      <c r="G16" s="128">
        <v>0</v>
      </c>
    </row>
    <row r="17" spans="1:7" ht="34.5" customHeight="1">
      <c r="A17" s="129">
        <v>32214</v>
      </c>
      <c r="B17" s="130" t="s">
        <v>112</v>
      </c>
      <c r="C17" s="98">
        <f t="shared" si="0"/>
        <v>2000</v>
      </c>
      <c r="D17" s="127">
        <v>2000</v>
      </c>
      <c r="E17" s="127"/>
      <c r="F17" s="127"/>
      <c r="G17" s="128"/>
    </row>
    <row r="18" spans="1:7" s="29" customFormat="1" ht="31.5" customHeight="1">
      <c r="A18" s="131">
        <v>32115</v>
      </c>
      <c r="B18" s="132" t="s">
        <v>7</v>
      </c>
      <c r="C18" s="98">
        <f t="shared" si="0"/>
        <v>10000</v>
      </c>
      <c r="D18" s="133">
        <v>10000</v>
      </c>
      <c r="E18" s="133">
        <v>0</v>
      </c>
      <c r="F18" s="133">
        <v>0</v>
      </c>
      <c r="G18" s="134">
        <v>0</v>
      </c>
    </row>
    <row r="19" spans="1:7" s="29" customFormat="1" ht="20.100000000000001" customHeight="1">
      <c r="A19" s="135">
        <v>3213</v>
      </c>
      <c r="B19" s="136" t="s">
        <v>8</v>
      </c>
      <c r="C19" s="97">
        <f t="shared" si="0"/>
        <v>15000</v>
      </c>
      <c r="D19" s="137">
        <f>D20</f>
        <v>15000</v>
      </c>
      <c r="E19" s="137">
        <f>VALUE(E20)</f>
        <v>0</v>
      </c>
      <c r="F19" s="137">
        <f>VALUE(F20)</f>
        <v>0</v>
      </c>
      <c r="G19" s="138">
        <f>VALUE(G20)</f>
        <v>0</v>
      </c>
    </row>
    <row r="20" spans="1:7" ht="20.100000000000001" customHeight="1">
      <c r="A20" s="125">
        <v>32131</v>
      </c>
      <c r="B20" s="126" t="s">
        <v>9</v>
      </c>
      <c r="C20" s="98">
        <f t="shared" si="0"/>
        <v>15000</v>
      </c>
      <c r="D20" s="139">
        <v>15000</v>
      </c>
      <c r="E20" s="139">
        <v>0</v>
      </c>
      <c r="F20" s="139">
        <v>0</v>
      </c>
      <c r="G20" s="140">
        <v>0</v>
      </c>
    </row>
    <row r="21" spans="1:7" ht="20.100000000000001" customHeight="1">
      <c r="A21" s="141">
        <v>3214</v>
      </c>
      <c r="B21" s="142" t="s">
        <v>74</v>
      </c>
      <c r="C21" s="97">
        <f t="shared" si="0"/>
        <v>14000</v>
      </c>
      <c r="D21" s="137">
        <f>D22</f>
        <v>14000</v>
      </c>
      <c r="E21" s="137">
        <f>E22</f>
        <v>0</v>
      </c>
      <c r="F21" s="137">
        <f>F22</f>
        <v>0</v>
      </c>
      <c r="G21" s="138">
        <f>G22</f>
        <v>0</v>
      </c>
    </row>
    <row r="22" spans="1:7" ht="33" customHeight="1">
      <c r="A22" s="125">
        <v>32141</v>
      </c>
      <c r="B22" s="126" t="s">
        <v>75</v>
      </c>
      <c r="C22" s="98">
        <f t="shared" si="0"/>
        <v>14000</v>
      </c>
      <c r="D22" s="139">
        <v>14000</v>
      </c>
      <c r="E22" s="139">
        <v>0</v>
      </c>
      <c r="F22" s="139">
        <v>0</v>
      </c>
      <c r="G22" s="140">
        <v>0</v>
      </c>
    </row>
    <row r="23" spans="1:7" ht="15" customHeight="1">
      <c r="A23" s="82"/>
      <c r="B23" s="7"/>
      <c r="C23" s="98"/>
      <c r="D23" s="69"/>
      <c r="E23" s="69"/>
      <c r="F23" s="69"/>
      <c r="G23" s="104"/>
    </row>
    <row r="24" spans="1:7" ht="20.100000000000001" customHeight="1">
      <c r="A24" s="63">
        <v>322</v>
      </c>
      <c r="B24" s="51" t="s">
        <v>10</v>
      </c>
      <c r="C24" s="42">
        <f t="shared" si="0"/>
        <v>1240892</v>
      </c>
      <c r="D24" s="73">
        <f>D25+D30+D32+D36+D40+D42</f>
        <v>427392</v>
      </c>
      <c r="E24" s="73">
        <f>E25+E30+E32+E36+E40+E42</f>
        <v>196500</v>
      </c>
      <c r="F24" s="73">
        <f>F25+F30+F32+F36+F40+F42</f>
        <v>617000</v>
      </c>
      <c r="G24" s="88">
        <f>G25+G30+G32+G36+G40</f>
        <v>0</v>
      </c>
    </row>
    <row r="25" spans="1:7" ht="20.100000000000001" customHeight="1">
      <c r="A25" s="143">
        <v>3221</v>
      </c>
      <c r="B25" s="144" t="s">
        <v>11</v>
      </c>
      <c r="C25" s="97">
        <f t="shared" si="0"/>
        <v>160292</v>
      </c>
      <c r="D25" s="137">
        <f>D26+D27+D28+D29</f>
        <v>36792</v>
      </c>
      <c r="E25" s="137">
        <f>E26+E27+E28+E29</f>
        <v>26500</v>
      </c>
      <c r="F25" s="137">
        <f>F26+F27+F28+F29</f>
        <v>97000</v>
      </c>
      <c r="G25" s="138">
        <f>G26+G27+G28+G29</f>
        <v>0</v>
      </c>
    </row>
    <row r="26" spans="1:7" ht="20.100000000000001" customHeight="1">
      <c r="A26" s="125">
        <v>32211</v>
      </c>
      <c r="B26" s="126" t="s">
        <v>12</v>
      </c>
      <c r="C26" s="98">
        <f t="shared" si="0"/>
        <v>33092</v>
      </c>
      <c r="D26" s="127">
        <v>21092</v>
      </c>
      <c r="E26" s="127">
        <v>12000</v>
      </c>
      <c r="F26" s="127">
        <v>0</v>
      </c>
      <c r="G26" s="128">
        <v>0</v>
      </c>
    </row>
    <row r="27" spans="1:7" ht="33.75" customHeight="1">
      <c r="A27" s="125">
        <v>32212</v>
      </c>
      <c r="B27" s="126" t="s">
        <v>104</v>
      </c>
      <c r="C27" s="98">
        <f t="shared" si="0"/>
        <v>101700</v>
      </c>
      <c r="D27" s="127">
        <v>6700</v>
      </c>
      <c r="E27" s="127">
        <v>0</v>
      </c>
      <c r="F27" s="127">
        <v>95000</v>
      </c>
      <c r="G27" s="128">
        <v>0</v>
      </c>
    </row>
    <row r="28" spans="1:7" ht="20.100000000000001" customHeight="1">
      <c r="A28" s="125">
        <v>32214</v>
      </c>
      <c r="B28" s="126" t="s">
        <v>13</v>
      </c>
      <c r="C28" s="98">
        <f t="shared" si="0"/>
        <v>14500</v>
      </c>
      <c r="D28" s="127">
        <v>5000</v>
      </c>
      <c r="E28" s="127">
        <v>8500</v>
      </c>
      <c r="F28" s="127">
        <v>1000</v>
      </c>
      <c r="G28" s="128">
        <v>0</v>
      </c>
    </row>
    <row r="29" spans="1:7" ht="21" customHeight="1">
      <c r="A29" s="125">
        <v>32216</v>
      </c>
      <c r="B29" s="126" t="s">
        <v>14</v>
      </c>
      <c r="C29" s="98">
        <f t="shared" si="0"/>
        <v>11000</v>
      </c>
      <c r="D29" s="127">
        <v>4000</v>
      </c>
      <c r="E29" s="127">
        <v>6000</v>
      </c>
      <c r="F29" s="127">
        <v>1000</v>
      </c>
      <c r="G29" s="128">
        <v>0</v>
      </c>
    </row>
    <row r="30" spans="1:7" ht="20.100000000000001" customHeight="1">
      <c r="A30" s="143">
        <v>3222</v>
      </c>
      <c r="B30" s="144" t="s">
        <v>15</v>
      </c>
      <c r="C30" s="98">
        <f t="shared" si="0"/>
        <v>480000</v>
      </c>
      <c r="D30" s="137">
        <f>D31</f>
        <v>0</v>
      </c>
      <c r="E30" s="137">
        <f>E31</f>
        <v>0</v>
      </c>
      <c r="F30" s="137">
        <f>F31</f>
        <v>480000</v>
      </c>
      <c r="G30" s="138">
        <f>G31</f>
        <v>0</v>
      </c>
    </row>
    <row r="31" spans="1:7" ht="19.5" customHeight="1">
      <c r="A31" s="125">
        <v>32224</v>
      </c>
      <c r="B31" s="126" t="s">
        <v>16</v>
      </c>
      <c r="C31" s="98">
        <f t="shared" si="0"/>
        <v>480000</v>
      </c>
      <c r="D31" s="127">
        <v>0</v>
      </c>
      <c r="E31" s="127">
        <v>0</v>
      </c>
      <c r="F31" s="127">
        <v>480000</v>
      </c>
      <c r="G31" s="128">
        <v>0</v>
      </c>
    </row>
    <row r="32" spans="1:7" ht="20.100000000000001" customHeight="1">
      <c r="A32" s="143">
        <v>3223</v>
      </c>
      <c r="B32" s="144" t="s">
        <v>17</v>
      </c>
      <c r="C32" s="97">
        <f t="shared" si="0"/>
        <v>535000</v>
      </c>
      <c r="D32" s="137">
        <f>D33+D34+D35</f>
        <v>325000</v>
      </c>
      <c r="E32" s="137">
        <f>E33+E34+E35</f>
        <v>170000</v>
      </c>
      <c r="F32" s="137">
        <f>F33+F34+F35</f>
        <v>40000</v>
      </c>
      <c r="G32" s="138">
        <f>G33+G34+G35</f>
        <v>0</v>
      </c>
    </row>
    <row r="33" spans="1:7" ht="20.100000000000001" customHeight="1">
      <c r="A33" s="125">
        <v>32231</v>
      </c>
      <c r="B33" s="126" t="s">
        <v>18</v>
      </c>
      <c r="C33" s="98">
        <f t="shared" si="0"/>
        <v>230000</v>
      </c>
      <c r="D33" s="127">
        <v>130000</v>
      </c>
      <c r="E33" s="127">
        <v>80000</v>
      </c>
      <c r="F33" s="127">
        <v>20000</v>
      </c>
      <c r="G33" s="128">
        <v>0</v>
      </c>
    </row>
    <row r="34" spans="1:7" ht="20.100000000000001" customHeight="1">
      <c r="A34" s="125">
        <v>32233</v>
      </c>
      <c r="B34" s="126" t="s">
        <v>19</v>
      </c>
      <c r="C34" s="98">
        <f t="shared" si="0"/>
        <v>300000</v>
      </c>
      <c r="D34" s="127">
        <v>190000</v>
      </c>
      <c r="E34" s="127">
        <v>90000</v>
      </c>
      <c r="F34" s="127">
        <v>20000</v>
      </c>
      <c r="G34" s="128">
        <v>0</v>
      </c>
    </row>
    <row r="35" spans="1:7" ht="20.100000000000001" customHeight="1">
      <c r="A35" s="125">
        <v>32234</v>
      </c>
      <c r="B35" s="126" t="s">
        <v>20</v>
      </c>
      <c r="C35" s="98">
        <f t="shared" si="0"/>
        <v>5000</v>
      </c>
      <c r="D35" s="127">
        <v>5000</v>
      </c>
      <c r="E35" s="127"/>
      <c r="F35" s="127">
        <v>0</v>
      </c>
      <c r="G35" s="128">
        <v>0</v>
      </c>
    </row>
    <row r="36" spans="1:7" ht="20.100000000000001" customHeight="1">
      <c r="A36" s="143">
        <v>3224</v>
      </c>
      <c r="B36" s="144" t="s">
        <v>21</v>
      </c>
      <c r="C36" s="97">
        <f t="shared" si="0"/>
        <v>50000</v>
      </c>
      <c r="D36" s="137">
        <f>D37+D38+D39</f>
        <v>50000</v>
      </c>
      <c r="E36" s="137">
        <f>E37+E38+E39</f>
        <v>0</v>
      </c>
      <c r="F36" s="137">
        <f>F37+F38+F39</f>
        <v>0</v>
      </c>
      <c r="G36" s="138">
        <f>G37+G38+G39</f>
        <v>0</v>
      </c>
    </row>
    <row r="37" spans="1:7" ht="18" customHeight="1">
      <c r="A37" s="58">
        <v>32241</v>
      </c>
      <c r="B37" s="4" t="s">
        <v>22</v>
      </c>
      <c r="C37" s="162">
        <f t="shared" si="0"/>
        <v>20000</v>
      </c>
      <c r="D37" s="69">
        <v>20000</v>
      </c>
      <c r="E37" s="69">
        <v>0</v>
      </c>
      <c r="F37" s="69">
        <v>0</v>
      </c>
      <c r="G37" s="104">
        <v>0</v>
      </c>
    </row>
    <row r="38" spans="1:7" ht="21" customHeight="1">
      <c r="A38" s="58">
        <v>32242</v>
      </c>
      <c r="B38" s="4" t="s">
        <v>23</v>
      </c>
      <c r="C38" s="162">
        <f t="shared" si="0"/>
        <v>30000</v>
      </c>
      <c r="D38" s="69">
        <v>30000</v>
      </c>
      <c r="E38" s="69">
        <v>0</v>
      </c>
      <c r="F38" s="69">
        <v>0</v>
      </c>
      <c r="G38" s="104">
        <v>0</v>
      </c>
    </row>
    <row r="39" spans="1:7" s="29" customFormat="1" ht="20.25" customHeight="1">
      <c r="A39" s="163">
        <v>32244</v>
      </c>
      <c r="B39" s="164" t="s">
        <v>24</v>
      </c>
      <c r="C39" s="162">
        <f t="shared" si="0"/>
        <v>0</v>
      </c>
      <c r="D39" s="70">
        <v>0</v>
      </c>
      <c r="E39" s="70">
        <v>0</v>
      </c>
      <c r="F39" s="70">
        <v>0</v>
      </c>
      <c r="G39" s="105">
        <v>0</v>
      </c>
    </row>
    <row r="40" spans="1:7" s="29" customFormat="1" ht="20.100000000000001" customHeight="1">
      <c r="A40" s="59">
        <v>3225</v>
      </c>
      <c r="B40" s="8" t="s">
        <v>25</v>
      </c>
      <c r="C40" s="165">
        <f t="shared" si="0"/>
        <v>10600</v>
      </c>
      <c r="D40" s="71">
        <f>D41</f>
        <v>10600</v>
      </c>
      <c r="E40" s="71">
        <f>E41</f>
        <v>0</v>
      </c>
      <c r="F40" s="71">
        <f>F41</f>
        <v>0</v>
      </c>
      <c r="G40" s="87">
        <f>G41</f>
        <v>0</v>
      </c>
    </row>
    <row r="41" spans="1:7" ht="20.100000000000001" customHeight="1">
      <c r="A41" s="58">
        <v>32251</v>
      </c>
      <c r="B41" s="4" t="s">
        <v>26</v>
      </c>
      <c r="C41" s="98">
        <f t="shared" si="0"/>
        <v>10600</v>
      </c>
      <c r="D41" s="72">
        <v>10600</v>
      </c>
      <c r="E41" s="72">
        <v>0</v>
      </c>
      <c r="F41" s="72">
        <v>0</v>
      </c>
      <c r="G41" s="106">
        <v>0</v>
      </c>
    </row>
    <row r="42" spans="1:7" ht="20.100000000000001" customHeight="1">
      <c r="A42" s="57">
        <v>3227</v>
      </c>
      <c r="B42" s="16" t="s">
        <v>76</v>
      </c>
      <c r="C42" s="97">
        <f t="shared" si="0"/>
        <v>5000</v>
      </c>
      <c r="D42" s="71">
        <f>D43</f>
        <v>5000</v>
      </c>
      <c r="E42" s="71">
        <f>E43</f>
        <v>0</v>
      </c>
      <c r="F42" s="71">
        <f>F43</f>
        <v>0</v>
      </c>
      <c r="G42" s="87">
        <f>G43</f>
        <v>0</v>
      </c>
    </row>
    <row r="43" spans="1:7" ht="24" customHeight="1">
      <c r="A43" s="58">
        <v>32271</v>
      </c>
      <c r="B43" s="18" t="s">
        <v>76</v>
      </c>
      <c r="C43" s="98">
        <f t="shared" si="0"/>
        <v>5000</v>
      </c>
      <c r="D43" s="72">
        <v>5000</v>
      </c>
      <c r="E43" s="72">
        <v>0</v>
      </c>
      <c r="F43" s="72">
        <v>0</v>
      </c>
      <c r="G43" s="106">
        <v>0</v>
      </c>
    </row>
    <row r="44" spans="1:7" ht="20.100000000000001" customHeight="1">
      <c r="A44" s="24"/>
      <c r="B44" s="33"/>
      <c r="C44" s="98"/>
      <c r="D44" s="74"/>
      <c r="E44" s="74"/>
      <c r="F44" s="74"/>
      <c r="G44" s="107"/>
    </row>
    <row r="45" spans="1:7" ht="20.100000000000001" customHeight="1">
      <c r="A45" s="63">
        <v>323</v>
      </c>
      <c r="B45" s="51" t="s">
        <v>27</v>
      </c>
      <c r="C45" s="42">
        <f t="shared" si="0"/>
        <v>1296896</v>
      </c>
      <c r="D45" s="73">
        <f>D46+D51+D55+D58++D64+D66+D69+D73+D75</f>
        <v>1115896</v>
      </c>
      <c r="E45" s="73">
        <f>E46+E51+E55+E58+E64+E66+E69+E73+E75</f>
        <v>21000</v>
      </c>
      <c r="F45" s="73">
        <f>F46+F51+F55+F58+F64+F66+F69+F73+F75</f>
        <v>160000</v>
      </c>
      <c r="G45" s="88">
        <f>G46+G51+G55+G58+G66+G69+G73+G75</f>
        <v>0</v>
      </c>
    </row>
    <row r="46" spans="1:7" ht="20.100000000000001" customHeight="1">
      <c r="A46" s="143">
        <v>3231</v>
      </c>
      <c r="B46" s="144" t="s">
        <v>28</v>
      </c>
      <c r="C46" s="97">
        <f t="shared" si="0"/>
        <v>954200</v>
      </c>
      <c r="D46" s="137">
        <f>D47+D48+D49+D50</f>
        <v>909200</v>
      </c>
      <c r="E46" s="137">
        <f>E47+E48+E49+E50</f>
        <v>0</v>
      </c>
      <c r="F46" s="137">
        <f>F47+F48+F49+F50</f>
        <v>45000</v>
      </c>
      <c r="G46" s="138">
        <f>G47+G48+G49+G50</f>
        <v>0</v>
      </c>
    </row>
    <row r="47" spans="1:7" ht="20.100000000000001" customHeight="1">
      <c r="A47" s="125">
        <v>32311</v>
      </c>
      <c r="B47" s="126" t="s">
        <v>29</v>
      </c>
      <c r="C47" s="98">
        <f t="shared" si="0"/>
        <v>35000</v>
      </c>
      <c r="D47" s="127">
        <v>35000</v>
      </c>
      <c r="E47" s="127">
        <v>0</v>
      </c>
      <c r="F47" s="127">
        <v>0</v>
      </c>
      <c r="G47" s="128">
        <v>0</v>
      </c>
    </row>
    <row r="48" spans="1:7" ht="20.100000000000001" customHeight="1">
      <c r="A48" s="125">
        <v>32312</v>
      </c>
      <c r="B48" s="126" t="s">
        <v>30</v>
      </c>
      <c r="C48" s="98">
        <f t="shared" si="0"/>
        <v>3000</v>
      </c>
      <c r="D48" s="127">
        <v>3000</v>
      </c>
      <c r="E48" s="127">
        <v>0</v>
      </c>
      <c r="F48" s="127">
        <v>0</v>
      </c>
      <c r="G48" s="128">
        <v>0</v>
      </c>
    </row>
    <row r="49" spans="1:7" ht="20.100000000000001" customHeight="1">
      <c r="A49" s="125">
        <v>32313</v>
      </c>
      <c r="B49" s="126" t="s">
        <v>31</v>
      </c>
      <c r="C49" s="98">
        <f t="shared" si="0"/>
        <v>4500</v>
      </c>
      <c r="D49" s="127">
        <v>4500</v>
      </c>
      <c r="E49" s="127">
        <v>0</v>
      </c>
      <c r="F49" s="127">
        <v>0</v>
      </c>
      <c r="G49" s="128">
        <v>0</v>
      </c>
    </row>
    <row r="50" spans="1:7" ht="20.100000000000001" customHeight="1">
      <c r="A50" s="125">
        <v>32319</v>
      </c>
      <c r="B50" s="126" t="s">
        <v>32</v>
      </c>
      <c r="C50" s="98">
        <f t="shared" si="0"/>
        <v>911700</v>
      </c>
      <c r="D50" s="127">
        <v>866700</v>
      </c>
      <c r="E50" s="127">
        <v>0</v>
      </c>
      <c r="F50" s="127">
        <v>45000</v>
      </c>
      <c r="G50" s="128">
        <v>0</v>
      </c>
    </row>
    <row r="51" spans="1:7" ht="20.100000000000001" customHeight="1">
      <c r="A51" s="143">
        <v>3232</v>
      </c>
      <c r="B51" s="144" t="s">
        <v>33</v>
      </c>
      <c r="C51" s="97">
        <f t="shared" si="0"/>
        <v>80664</v>
      </c>
      <c r="D51" s="137">
        <f>D52+D53+D54</f>
        <v>80664</v>
      </c>
      <c r="E51" s="137">
        <f>E52+E53+E54</f>
        <v>0</v>
      </c>
      <c r="F51" s="137">
        <f>F52+F53+F54</f>
        <v>0</v>
      </c>
      <c r="G51" s="138">
        <f>G52+G53+G54</f>
        <v>0</v>
      </c>
    </row>
    <row r="52" spans="1:7" ht="18.75" customHeight="1">
      <c r="A52" s="125">
        <v>32321</v>
      </c>
      <c r="B52" s="126" t="s">
        <v>34</v>
      </c>
      <c r="C52" s="162">
        <f t="shared" si="0"/>
        <v>40000</v>
      </c>
      <c r="D52" s="127">
        <v>40000</v>
      </c>
      <c r="E52" s="127">
        <v>0</v>
      </c>
      <c r="F52" s="127">
        <v>0</v>
      </c>
      <c r="G52" s="128">
        <v>0</v>
      </c>
    </row>
    <row r="53" spans="1:7" ht="33.75" customHeight="1">
      <c r="A53" s="125">
        <v>32322</v>
      </c>
      <c r="B53" s="126" t="s">
        <v>35</v>
      </c>
      <c r="C53" s="162">
        <f t="shared" si="0"/>
        <v>40664</v>
      </c>
      <c r="D53" s="127">
        <v>40664</v>
      </c>
      <c r="E53" s="127">
        <v>0</v>
      </c>
      <c r="F53" s="127">
        <v>0</v>
      </c>
      <c r="G53" s="128">
        <v>0</v>
      </c>
    </row>
    <row r="54" spans="1:7" ht="20.100000000000001" customHeight="1">
      <c r="A54" s="125">
        <v>32329</v>
      </c>
      <c r="B54" s="126" t="s">
        <v>69</v>
      </c>
      <c r="C54" s="162">
        <f t="shared" si="0"/>
        <v>0</v>
      </c>
      <c r="D54" s="127">
        <v>0</v>
      </c>
      <c r="E54" s="127">
        <v>0</v>
      </c>
      <c r="F54" s="127">
        <v>0</v>
      </c>
      <c r="G54" s="128">
        <v>0</v>
      </c>
    </row>
    <row r="55" spans="1:7" ht="20.100000000000001" customHeight="1">
      <c r="A55" s="143">
        <v>3233</v>
      </c>
      <c r="B55" s="144" t="s">
        <v>36</v>
      </c>
      <c r="C55" s="97">
        <f t="shared" si="0"/>
        <v>3420</v>
      </c>
      <c r="D55" s="137">
        <f>D56+D57</f>
        <v>3420</v>
      </c>
      <c r="E55" s="137">
        <f>E56+E57</f>
        <v>0</v>
      </c>
      <c r="F55" s="137">
        <f>F56+F57</f>
        <v>0</v>
      </c>
      <c r="G55" s="138">
        <f>G56+G57</f>
        <v>0</v>
      </c>
    </row>
    <row r="56" spans="1:7" ht="20.100000000000001" customHeight="1">
      <c r="A56" s="125">
        <v>32332</v>
      </c>
      <c r="B56" s="126" t="s">
        <v>37</v>
      </c>
      <c r="C56" s="98">
        <f t="shared" si="0"/>
        <v>1500</v>
      </c>
      <c r="D56" s="127">
        <v>1500</v>
      </c>
      <c r="E56" s="127">
        <v>0</v>
      </c>
      <c r="F56" s="127">
        <v>0</v>
      </c>
      <c r="G56" s="128">
        <v>0</v>
      </c>
    </row>
    <row r="57" spans="1:7" ht="20.100000000000001" customHeight="1">
      <c r="A57" s="125">
        <v>32339</v>
      </c>
      <c r="B57" s="126" t="s">
        <v>38</v>
      </c>
      <c r="C57" s="98">
        <f t="shared" si="0"/>
        <v>1920</v>
      </c>
      <c r="D57" s="127">
        <v>1920</v>
      </c>
      <c r="E57" s="127">
        <v>0</v>
      </c>
      <c r="F57" s="127">
        <v>0</v>
      </c>
      <c r="G57" s="128">
        <v>0</v>
      </c>
    </row>
    <row r="58" spans="1:7" ht="20.100000000000001" customHeight="1">
      <c r="A58" s="143">
        <v>3234</v>
      </c>
      <c r="B58" s="144" t="s">
        <v>39</v>
      </c>
      <c r="C58" s="97">
        <f t="shared" si="0"/>
        <v>77612</v>
      </c>
      <c r="D58" s="137">
        <f>D59+D60+D61+D62+D63</f>
        <v>57612</v>
      </c>
      <c r="E58" s="137">
        <f>E59+E60+E61+E62+E63</f>
        <v>20000</v>
      </c>
      <c r="F58" s="137">
        <f>F59+F60+F61+F62+F63</f>
        <v>0</v>
      </c>
      <c r="G58" s="138">
        <f>G59+G60+G61+G62+G63</f>
        <v>0</v>
      </c>
    </row>
    <row r="59" spans="1:7" ht="20.100000000000001" customHeight="1">
      <c r="A59" s="125">
        <v>32341</v>
      </c>
      <c r="B59" s="126" t="s">
        <v>40</v>
      </c>
      <c r="C59" s="98">
        <f t="shared" si="0"/>
        <v>50000</v>
      </c>
      <c r="D59" s="127">
        <v>30000</v>
      </c>
      <c r="E59" s="127">
        <v>20000</v>
      </c>
      <c r="F59" s="127">
        <v>0</v>
      </c>
      <c r="G59" s="128">
        <v>0</v>
      </c>
    </row>
    <row r="60" spans="1:7" ht="20.100000000000001" customHeight="1">
      <c r="A60" s="125">
        <v>32342</v>
      </c>
      <c r="B60" s="126" t="s">
        <v>41</v>
      </c>
      <c r="C60" s="98">
        <f t="shared" si="0"/>
        <v>18000</v>
      </c>
      <c r="D60" s="127">
        <v>18000</v>
      </c>
      <c r="E60" s="127">
        <v>0</v>
      </c>
      <c r="F60" s="127">
        <v>0</v>
      </c>
      <c r="G60" s="128">
        <v>0</v>
      </c>
    </row>
    <row r="61" spans="1:7" ht="20.100000000000001" customHeight="1">
      <c r="A61" s="125">
        <v>32343</v>
      </c>
      <c r="B61" s="126" t="s">
        <v>71</v>
      </c>
      <c r="C61" s="98">
        <f t="shared" si="0"/>
        <v>2250</v>
      </c>
      <c r="D61" s="127">
        <v>2250</v>
      </c>
      <c r="E61" s="127">
        <v>0</v>
      </c>
      <c r="F61" s="127">
        <v>0</v>
      </c>
      <c r="G61" s="128">
        <v>0</v>
      </c>
    </row>
    <row r="62" spans="1:7" ht="20.100000000000001" customHeight="1">
      <c r="A62" s="125">
        <v>32344</v>
      </c>
      <c r="B62" s="126" t="s">
        <v>42</v>
      </c>
      <c r="C62" s="98">
        <f t="shared" si="0"/>
        <v>3362</v>
      </c>
      <c r="D62" s="127">
        <v>3362</v>
      </c>
      <c r="E62" s="127">
        <v>0</v>
      </c>
      <c r="F62" s="127">
        <v>0</v>
      </c>
      <c r="G62" s="128">
        <v>0</v>
      </c>
    </row>
    <row r="63" spans="1:7" ht="20.25" customHeight="1">
      <c r="A63" s="129">
        <v>32349</v>
      </c>
      <c r="B63" s="130" t="s">
        <v>81</v>
      </c>
      <c r="C63" s="98">
        <f t="shared" si="0"/>
        <v>4000</v>
      </c>
      <c r="D63" s="145">
        <v>4000</v>
      </c>
      <c r="E63" s="145">
        <v>0</v>
      </c>
      <c r="F63" s="145">
        <v>0</v>
      </c>
      <c r="G63" s="146">
        <v>0</v>
      </c>
    </row>
    <row r="64" spans="1:7" ht="20.25" customHeight="1">
      <c r="A64" s="147">
        <v>3235</v>
      </c>
      <c r="B64" s="148" t="s">
        <v>111</v>
      </c>
      <c r="C64" s="97">
        <f t="shared" si="0"/>
        <v>110000</v>
      </c>
      <c r="D64" s="149">
        <f>D65</f>
        <v>0</v>
      </c>
      <c r="E64" s="149">
        <f>E65</f>
        <v>0</v>
      </c>
      <c r="F64" s="149">
        <f>F65</f>
        <v>110000</v>
      </c>
      <c r="G64" s="150">
        <f>G65</f>
        <v>0</v>
      </c>
    </row>
    <row r="65" spans="1:7" ht="33" customHeight="1">
      <c r="A65" s="129">
        <v>32352</v>
      </c>
      <c r="B65" s="130" t="s">
        <v>110</v>
      </c>
      <c r="C65" s="98">
        <f t="shared" si="0"/>
        <v>110000</v>
      </c>
      <c r="D65" s="145">
        <v>0</v>
      </c>
      <c r="E65" s="145">
        <v>0</v>
      </c>
      <c r="F65" s="145">
        <v>110000</v>
      </c>
      <c r="G65" s="146">
        <v>0</v>
      </c>
    </row>
    <row r="66" spans="1:7" s="29" customFormat="1" ht="20.100000000000001" customHeight="1">
      <c r="A66" s="151">
        <v>3236</v>
      </c>
      <c r="B66" s="152" t="s">
        <v>43</v>
      </c>
      <c r="C66" s="97">
        <f t="shared" si="0"/>
        <v>11000</v>
      </c>
      <c r="D66" s="157">
        <f>D67+D68</f>
        <v>11000</v>
      </c>
      <c r="E66" s="153">
        <f>E67+E68</f>
        <v>0</v>
      </c>
      <c r="F66" s="153">
        <f>F67+F68</f>
        <v>0</v>
      </c>
      <c r="G66" s="154">
        <f>G67+G68</f>
        <v>0</v>
      </c>
    </row>
    <row r="67" spans="1:7" s="29" customFormat="1" ht="20.100000000000001" customHeight="1">
      <c r="A67" s="129">
        <v>32361</v>
      </c>
      <c r="B67" s="130" t="s">
        <v>44</v>
      </c>
      <c r="C67" s="98">
        <f t="shared" si="0"/>
        <v>11000</v>
      </c>
      <c r="D67" s="127">
        <v>11000</v>
      </c>
      <c r="E67" s="127">
        <v>0</v>
      </c>
      <c r="F67" s="127">
        <v>0</v>
      </c>
      <c r="G67" s="128">
        <v>0</v>
      </c>
    </row>
    <row r="68" spans="1:7" s="29" customFormat="1" ht="20.100000000000001" customHeight="1">
      <c r="A68" s="125">
        <v>32363</v>
      </c>
      <c r="B68" s="126" t="s">
        <v>82</v>
      </c>
      <c r="C68" s="98">
        <f t="shared" si="0"/>
        <v>0</v>
      </c>
      <c r="D68" s="139">
        <v>0</v>
      </c>
      <c r="E68" s="139">
        <v>0</v>
      </c>
      <c r="F68" s="139">
        <v>0</v>
      </c>
      <c r="G68" s="140">
        <v>0</v>
      </c>
    </row>
    <row r="69" spans="1:7" ht="20.100000000000001" customHeight="1">
      <c r="A69" s="143">
        <v>3237</v>
      </c>
      <c r="B69" s="144" t="s">
        <v>45</v>
      </c>
      <c r="C69" s="97">
        <f t="shared" si="0"/>
        <v>40500</v>
      </c>
      <c r="D69" s="155">
        <f>D70+D71+D72</f>
        <v>35500</v>
      </c>
      <c r="E69" s="155">
        <f>E70+E71+E72</f>
        <v>0</v>
      </c>
      <c r="F69" s="155">
        <f>F70+F71+F72</f>
        <v>5000</v>
      </c>
      <c r="G69" s="156">
        <f>G70+G71+G72</f>
        <v>0</v>
      </c>
    </row>
    <row r="70" spans="1:7" ht="20.100000000000001" customHeight="1">
      <c r="A70" s="125">
        <v>32372</v>
      </c>
      <c r="B70" s="126" t="s">
        <v>46</v>
      </c>
      <c r="C70" s="98">
        <f t="shared" si="0"/>
        <v>30000</v>
      </c>
      <c r="D70" s="127">
        <v>25000</v>
      </c>
      <c r="E70" s="127">
        <v>0</v>
      </c>
      <c r="F70" s="127">
        <v>5000</v>
      </c>
      <c r="G70" s="128">
        <v>0</v>
      </c>
    </row>
    <row r="71" spans="1:7" ht="20.100000000000001" customHeight="1">
      <c r="A71" s="125">
        <v>32373</v>
      </c>
      <c r="B71" s="126" t="s">
        <v>83</v>
      </c>
      <c r="C71" s="98">
        <f t="shared" si="0"/>
        <v>3000</v>
      </c>
      <c r="D71" s="127">
        <v>3000</v>
      </c>
      <c r="E71" s="127">
        <v>0</v>
      </c>
      <c r="F71" s="127">
        <v>0</v>
      </c>
      <c r="G71" s="128">
        <v>0</v>
      </c>
    </row>
    <row r="72" spans="1:7" ht="20.100000000000001" customHeight="1">
      <c r="A72" s="125">
        <v>32379</v>
      </c>
      <c r="B72" s="126" t="s">
        <v>84</v>
      </c>
      <c r="C72" s="98">
        <f t="shared" ref="C72:C93" si="1">SUM(D72:G72)</f>
        <v>7500</v>
      </c>
      <c r="D72" s="127">
        <v>7500</v>
      </c>
      <c r="E72" s="127">
        <v>0</v>
      </c>
      <c r="F72" s="127">
        <v>0</v>
      </c>
      <c r="G72" s="128">
        <v>0</v>
      </c>
    </row>
    <row r="73" spans="1:7" ht="20.100000000000001" customHeight="1">
      <c r="A73" s="143">
        <v>3238</v>
      </c>
      <c r="B73" s="144" t="s">
        <v>47</v>
      </c>
      <c r="C73" s="97">
        <f t="shared" si="1"/>
        <v>18500</v>
      </c>
      <c r="D73" s="158">
        <f>D74</f>
        <v>17500</v>
      </c>
      <c r="E73" s="137">
        <f>E74</f>
        <v>1000</v>
      </c>
      <c r="F73" s="137">
        <f>F74</f>
        <v>0</v>
      </c>
      <c r="G73" s="138">
        <f>G74</f>
        <v>0</v>
      </c>
    </row>
    <row r="74" spans="1:7" ht="20.100000000000001" customHeight="1">
      <c r="A74" s="58">
        <v>32389</v>
      </c>
      <c r="B74" s="4" t="s">
        <v>48</v>
      </c>
      <c r="C74" s="98">
        <f t="shared" si="1"/>
        <v>18500</v>
      </c>
      <c r="D74" s="69">
        <v>17500</v>
      </c>
      <c r="E74" s="69">
        <v>1000</v>
      </c>
      <c r="F74" s="69">
        <v>0</v>
      </c>
      <c r="G74" s="104">
        <v>0</v>
      </c>
    </row>
    <row r="75" spans="1:7" ht="20.100000000000001" customHeight="1">
      <c r="A75" s="19">
        <v>3239</v>
      </c>
      <c r="B75" s="3" t="s">
        <v>49</v>
      </c>
      <c r="C75" s="97">
        <f t="shared" si="1"/>
        <v>1000</v>
      </c>
      <c r="D75" s="159">
        <f>D76+D77</f>
        <v>1000</v>
      </c>
      <c r="E75" s="71">
        <f>E76+E77</f>
        <v>0</v>
      </c>
      <c r="F75" s="71">
        <f>F76+F77</f>
        <v>0</v>
      </c>
      <c r="G75" s="87">
        <f>G76+G77</f>
        <v>0</v>
      </c>
    </row>
    <row r="76" spans="1:7" ht="20.100000000000001" customHeight="1">
      <c r="A76" s="55">
        <v>32391</v>
      </c>
      <c r="B76" s="7" t="s">
        <v>50</v>
      </c>
      <c r="C76" s="98">
        <f t="shared" si="1"/>
        <v>1000</v>
      </c>
      <c r="D76" s="69">
        <v>1000</v>
      </c>
      <c r="E76" s="69">
        <v>0</v>
      </c>
      <c r="F76" s="69">
        <v>0</v>
      </c>
      <c r="G76" s="104">
        <v>0</v>
      </c>
    </row>
    <row r="77" spans="1:7" ht="20.100000000000001" customHeight="1">
      <c r="A77" s="58">
        <v>323991</v>
      </c>
      <c r="B77" s="4" t="s">
        <v>70</v>
      </c>
      <c r="C77" s="98">
        <f t="shared" si="1"/>
        <v>0</v>
      </c>
      <c r="D77" s="75">
        <v>0</v>
      </c>
      <c r="E77" s="75">
        <v>0</v>
      </c>
      <c r="F77" s="75">
        <v>0</v>
      </c>
      <c r="G77" s="108">
        <v>0</v>
      </c>
    </row>
    <row r="78" spans="1:7" ht="24" customHeight="1">
      <c r="A78" s="24"/>
      <c r="B78" s="25"/>
      <c r="C78" s="98"/>
      <c r="D78" s="76"/>
      <c r="E78" s="76"/>
      <c r="F78" s="76"/>
      <c r="G78" s="109"/>
    </row>
    <row r="79" spans="1:7" ht="34.5" customHeight="1">
      <c r="A79" s="63">
        <v>329</v>
      </c>
      <c r="B79" s="51" t="s">
        <v>51</v>
      </c>
      <c r="C79" s="42">
        <f t="shared" si="1"/>
        <v>31000</v>
      </c>
      <c r="D79" s="73">
        <f>D80+D84+D86</f>
        <v>31000</v>
      </c>
      <c r="E79" s="73">
        <f>E80+E82+E84+E86</f>
        <v>0</v>
      </c>
      <c r="F79" s="73">
        <f>F80+F82+F84+F86</f>
        <v>0</v>
      </c>
      <c r="G79" s="88">
        <f>G80+G82+G84+G86</f>
        <v>0</v>
      </c>
    </row>
    <row r="80" spans="1:7" ht="20.100000000000001" customHeight="1">
      <c r="A80" s="19">
        <v>3292</v>
      </c>
      <c r="B80" s="16" t="s">
        <v>78</v>
      </c>
      <c r="C80" s="97">
        <f t="shared" si="1"/>
        <v>24000</v>
      </c>
      <c r="D80" s="71">
        <f>D81</f>
        <v>24000</v>
      </c>
      <c r="E80" s="71">
        <f>E81</f>
        <v>0</v>
      </c>
      <c r="F80" s="71">
        <f>F81</f>
        <v>0</v>
      </c>
      <c r="G80" s="87">
        <f>G81</f>
        <v>0</v>
      </c>
    </row>
    <row r="81" spans="1:7" ht="20.100000000000001" customHeight="1">
      <c r="A81" s="58">
        <v>32922</v>
      </c>
      <c r="B81" s="4" t="s">
        <v>78</v>
      </c>
      <c r="C81" s="98">
        <f t="shared" si="1"/>
        <v>24000</v>
      </c>
      <c r="D81" s="69">
        <v>24000</v>
      </c>
      <c r="E81" s="69">
        <v>0</v>
      </c>
      <c r="F81" s="69">
        <v>0</v>
      </c>
      <c r="G81" s="104">
        <v>0</v>
      </c>
    </row>
    <row r="82" spans="1:7" ht="20.100000000000001" customHeight="1">
      <c r="A82" s="57">
        <v>3293</v>
      </c>
      <c r="B82" s="16" t="s">
        <v>85</v>
      </c>
      <c r="C82" s="97">
        <f t="shared" si="1"/>
        <v>0</v>
      </c>
      <c r="D82" s="77">
        <f>D83</f>
        <v>0</v>
      </c>
      <c r="E82" s="77">
        <f>E83</f>
        <v>0</v>
      </c>
      <c r="F82" s="77">
        <f>F83</f>
        <v>0</v>
      </c>
      <c r="G82" s="89">
        <f>G83</f>
        <v>0</v>
      </c>
    </row>
    <row r="83" spans="1:7" ht="20.100000000000001" customHeight="1">
      <c r="A83" s="58">
        <v>32931</v>
      </c>
      <c r="B83" s="4" t="s">
        <v>85</v>
      </c>
      <c r="C83" s="98">
        <f t="shared" si="1"/>
        <v>0</v>
      </c>
      <c r="D83" s="69">
        <v>0</v>
      </c>
      <c r="E83" s="69">
        <v>0</v>
      </c>
      <c r="F83" s="69">
        <v>0</v>
      </c>
      <c r="G83" s="104">
        <v>0</v>
      </c>
    </row>
    <row r="84" spans="1:7" ht="20.100000000000001" customHeight="1">
      <c r="A84" s="19">
        <v>3294</v>
      </c>
      <c r="B84" s="3" t="s">
        <v>52</v>
      </c>
      <c r="C84" s="97">
        <f t="shared" si="1"/>
        <v>6000</v>
      </c>
      <c r="D84" s="159">
        <f>D85</f>
        <v>6000</v>
      </c>
      <c r="E84" s="71">
        <f>E85</f>
        <v>0</v>
      </c>
      <c r="F84" s="71">
        <f>F85</f>
        <v>0</v>
      </c>
      <c r="G84" s="87">
        <f>G85</f>
        <v>0</v>
      </c>
    </row>
    <row r="85" spans="1:7" ht="20.100000000000001" customHeight="1">
      <c r="A85" s="58">
        <v>32941</v>
      </c>
      <c r="B85" s="4" t="s">
        <v>53</v>
      </c>
      <c r="C85" s="98">
        <f t="shared" si="1"/>
        <v>6000</v>
      </c>
      <c r="D85" s="69">
        <v>6000</v>
      </c>
      <c r="E85" s="69">
        <v>0</v>
      </c>
      <c r="F85" s="69">
        <v>0</v>
      </c>
      <c r="G85" s="104">
        <v>0</v>
      </c>
    </row>
    <row r="86" spans="1:7" ht="34.5" customHeight="1">
      <c r="A86" s="19">
        <v>3299</v>
      </c>
      <c r="B86" s="3" t="s">
        <v>54</v>
      </c>
      <c r="C86" s="97">
        <f t="shared" si="1"/>
        <v>1000</v>
      </c>
      <c r="D86" s="159">
        <f>D87</f>
        <v>1000</v>
      </c>
      <c r="E86" s="71">
        <f>E87</f>
        <v>0</v>
      </c>
      <c r="F86" s="71">
        <f>F87</f>
        <v>0</v>
      </c>
      <c r="G86" s="87">
        <f>G87</f>
        <v>0</v>
      </c>
    </row>
    <row r="87" spans="1:7" ht="18.75" customHeight="1">
      <c r="A87" s="55">
        <v>32999</v>
      </c>
      <c r="B87" s="7" t="s">
        <v>55</v>
      </c>
      <c r="C87" s="98">
        <f t="shared" si="1"/>
        <v>1000</v>
      </c>
      <c r="D87" s="69">
        <v>1000</v>
      </c>
      <c r="E87" s="69">
        <v>0</v>
      </c>
      <c r="F87" s="70">
        <v>0</v>
      </c>
      <c r="G87" s="105">
        <v>0</v>
      </c>
    </row>
    <row r="88" spans="1:7" ht="18.75" customHeight="1">
      <c r="A88" s="24"/>
      <c r="B88" s="25"/>
      <c r="C88" s="98"/>
      <c r="D88" s="74"/>
      <c r="E88" s="74"/>
      <c r="F88" s="70"/>
      <c r="G88" s="105"/>
    </row>
    <row r="89" spans="1:7" s="29" customFormat="1" ht="18.75" customHeight="1">
      <c r="A89" s="62">
        <v>34</v>
      </c>
      <c r="B89" s="46" t="s">
        <v>56</v>
      </c>
      <c r="C89" s="44">
        <f t="shared" si="1"/>
        <v>4000</v>
      </c>
      <c r="D89" s="160">
        <f>D90</f>
        <v>3000</v>
      </c>
      <c r="E89" s="78">
        <f>E90</f>
        <v>1000</v>
      </c>
      <c r="F89" s="78">
        <f>F90</f>
        <v>0</v>
      </c>
      <c r="G89" s="90">
        <f>G90</f>
        <v>0</v>
      </c>
    </row>
    <row r="90" spans="1:7" s="29" customFormat="1" ht="20.100000000000001" customHeight="1">
      <c r="A90" s="63">
        <v>343</v>
      </c>
      <c r="B90" s="51" t="s">
        <v>57</v>
      </c>
      <c r="C90" s="42">
        <f t="shared" si="1"/>
        <v>4000</v>
      </c>
      <c r="D90" s="161">
        <f>D92</f>
        <v>3000</v>
      </c>
      <c r="E90" s="73">
        <f>E92</f>
        <v>1000</v>
      </c>
      <c r="F90" s="73">
        <f>F92</f>
        <v>0</v>
      </c>
      <c r="G90" s="88">
        <f>G92</f>
        <v>0</v>
      </c>
    </row>
    <row r="91" spans="1:7" s="29" customFormat="1" ht="20.100000000000001" customHeight="1">
      <c r="A91" s="30"/>
      <c r="B91" s="31"/>
      <c r="C91" s="98"/>
      <c r="D91" s="79"/>
      <c r="E91" s="79"/>
      <c r="F91" s="79"/>
      <c r="G91" s="110"/>
    </row>
    <row r="92" spans="1:7" ht="20.100000000000001" customHeight="1">
      <c r="A92" s="59">
        <v>3431</v>
      </c>
      <c r="B92" s="8" t="s">
        <v>58</v>
      </c>
      <c r="C92" s="97">
        <f t="shared" si="1"/>
        <v>4000</v>
      </c>
      <c r="D92" s="159">
        <f>D93</f>
        <v>3000</v>
      </c>
      <c r="E92" s="71">
        <f>E93</f>
        <v>1000</v>
      </c>
      <c r="F92" s="71">
        <f>F93</f>
        <v>0</v>
      </c>
      <c r="G92" s="87">
        <f>G93</f>
        <v>0</v>
      </c>
    </row>
    <row r="93" spans="1:7" ht="18.75" customHeight="1">
      <c r="A93" s="58">
        <v>34312</v>
      </c>
      <c r="B93" s="4" t="s">
        <v>59</v>
      </c>
      <c r="C93" s="98">
        <f t="shared" si="1"/>
        <v>4000</v>
      </c>
      <c r="D93" s="69">
        <v>3000</v>
      </c>
      <c r="E93" s="69">
        <v>1000</v>
      </c>
      <c r="F93" s="69">
        <v>0</v>
      </c>
      <c r="G93" s="104">
        <v>0</v>
      </c>
    </row>
    <row r="94" spans="1:7" ht="18.75" customHeight="1">
      <c r="A94" s="47"/>
      <c r="B94" s="7"/>
      <c r="C94" s="10"/>
      <c r="D94" s="5"/>
      <c r="E94" s="15"/>
      <c r="F94" s="5"/>
      <c r="G94" s="111"/>
    </row>
    <row r="95" spans="1:7" ht="24" customHeight="1">
      <c r="A95" s="166" t="s">
        <v>100</v>
      </c>
      <c r="B95" s="167"/>
      <c r="C95" s="167"/>
      <c r="D95" s="167"/>
      <c r="E95" s="167"/>
      <c r="F95" s="167"/>
      <c r="G95" s="168"/>
    </row>
    <row r="96" spans="1:7" ht="20.100000000000001" customHeight="1">
      <c r="A96" s="62">
        <v>42</v>
      </c>
      <c r="B96" s="46" t="s">
        <v>60</v>
      </c>
      <c r="C96" s="44">
        <f>D96+E96+F96+G96</f>
        <v>293084</v>
      </c>
      <c r="D96" s="45">
        <f>D97+D102+D122</f>
        <v>293084</v>
      </c>
      <c r="E96" s="45">
        <f>E97+E102+E122</f>
        <v>0</v>
      </c>
      <c r="F96" s="45">
        <f>F97+F102+F122</f>
        <v>0</v>
      </c>
      <c r="G96" s="91">
        <f>G97+G102+G122</f>
        <v>0</v>
      </c>
    </row>
    <row r="97" spans="1:8" ht="20.100000000000001" customHeight="1">
      <c r="A97" s="54">
        <v>421</v>
      </c>
      <c r="B97" s="41" t="s">
        <v>61</v>
      </c>
      <c r="C97" s="42">
        <f t="shared" ref="C97:C126" si="2">D97+E97+F97+G97</f>
        <v>136084</v>
      </c>
      <c r="D97" s="52">
        <f>D99</f>
        <v>136084</v>
      </c>
      <c r="E97" s="52">
        <f>E99</f>
        <v>0</v>
      </c>
      <c r="F97" s="52">
        <f>F99</f>
        <v>0</v>
      </c>
      <c r="G97" s="92">
        <f>G99</f>
        <v>0</v>
      </c>
    </row>
    <row r="98" spans="1:8" ht="20.100000000000001" customHeight="1">
      <c r="A98" s="19"/>
      <c r="B98" s="3"/>
      <c r="C98" s="97"/>
      <c r="D98" s="32"/>
      <c r="E98" s="21"/>
      <c r="F98" s="32"/>
      <c r="G98" s="112"/>
    </row>
    <row r="99" spans="1:8" ht="20.100000000000001" customHeight="1">
      <c r="A99" s="19">
        <v>4212</v>
      </c>
      <c r="B99" s="3" t="s">
        <v>62</v>
      </c>
      <c r="C99" s="97">
        <f t="shared" si="2"/>
        <v>136084</v>
      </c>
      <c r="D99" s="6">
        <f>D100</f>
        <v>136084</v>
      </c>
      <c r="E99" s="6">
        <f>E100</f>
        <v>0</v>
      </c>
      <c r="F99" s="6">
        <f>F100</f>
        <v>0</v>
      </c>
      <c r="G99" s="93">
        <f>G100</f>
        <v>0</v>
      </c>
    </row>
    <row r="100" spans="1:8" ht="20.100000000000001" customHeight="1">
      <c r="A100" s="58">
        <v>42123</v>
      </c>
      <c r="B100" s="4" t="s">
        <v>79</v>
      </c>
      <c r="C100" s="98">
        <f t="shared" si="2"/>
        <v>136084</v>
      </c>
      <c r="D100" s="5">
        <v>136084</v>
      </c>
      <c r="E100" s="15">
        <v>0</v>
      </c>
      <c r="F100" s="5">
        <v>0</v>
      </c>
      <c r="G100" s="111">
        <v>0</v>
      </c>
    </row>
    <row r="101" spans="1:8" ht="20.100000000000001" customHeight="1">
      <c r="A101" s="20"/>
      <c r="B101" s="4"/>
      <c r="C101" s="97"/>
      <c r="D101" s="5"/>
      <c r="E101" s="15"/>
      <c r="F101" s="5"/>
      <c r="G101" s="111"/>
      <c r="H101" s="29"/>
    </row>
    <row r="102" spans="1:8" ht="20.100000000000001" customHeight="1">
      <c r="A102" s="54">
        <v>422</v>
      </c>
      <c r="B102" s="41" t="s">
        <v>63</v>
      </c>
      <c r="C102" s="42">
        <f t="shared" si="2"/>
        <v>152000</v>
      </c>
      <c r="D102" s="43">
        <f>D103+D106+D108+D112+D114+D117</f>
        <v>152000</v>
      </c>
      <c r="E102" s="43">
        <f>E103+E106+E108+E112+E114+E117</f>
        <v>0</v>
      </c>
      <c r="F102" s="43">
        <f>F103+F106+F108+F112+F114+F117</f>
        <v>0</v>
      </c>
      <c r="G102" s="94">
        <f>G103+G106+G108+G112+G114+G117</f>
        <v>0</v>
      </c>
    </row>
    <row r="103" spans="1:8" ht="20.100000000000001" customHeight="1">
      <c r="A103" s="19">
        <v>4221</v>
      </c>
      <c r="B103" s="3" t="s">
        <v>86</v>
      </c>
      <c r="C103" s="97">
        <f t="shared" si="2"/>
        <v>90000</v>
      </c>
      <c r="D103" s="6">
        <f>D104+D105</f>
        <v>90000</v>
      </c>
      <c r="E103" s="6">
        <f>E104+E105</f>
        <v>0</v>
      </c>
      <c r="F103" s="6">
        <f>F104+F105</f>
        <v>0</v>
      </c>
      <c r="G103" s="93">
        <f>G104+G105</f>
        <v>0</v>
      </c>
    </row>
    <row r="104" spans="1:8" ht="20.100000000000001" customHeight="1">
      <c r="A104" s="56">
        <v>42211</v>
      </c>
      <c r="B104" s="18" t="s">
        <v>87</v>
      </c>
      <c r="C104" s="98">
        <f t="shared" si="2"/>
        <v>65000</v>
      </c>
      <c r="D104" s="39">
        <v>65000</v>
      </c>
      <c r="E104" s="10">
        <v>0</v>
      </c>
      <c r="F104" s="39">
        <v>0</v>
      </c>
      <c r="G104" s="113">
        <v>0</v>
      </c>
    </row>
    <row r="105" spans="1:8" ht="20.100000000000001" customHeight="1">
      <c r="A105" s="56">
        <v>42212</v>
      </c>
      <c r="B105" s="18" t="s">
        <v>88</v>
      </c>
      <c r="C105" s="98">
        <f t="shared" si="2"/>
        <v>25000</v>
      </c>
      <c r="D105" s="39">
        <v>25000</v>
      </c>
      <c r="E105" s="10">
        <v>0</v>
      </c>
      <c r="F105" s="39">
        <v>0</v>
      </c>
      <c r="G105" s="113">
        <v>0</v>
      </c>
    </row>
    <row r="106" spans="1:8" ht="20.100000000000001" customHeight="1">
      <c r="A106" s="57">
        <v>4222</v>
      </c>
      <c r="B106" s="16" t="s">
        <v>89</v>
      </c>
      <c r="C106" s="97">
        <f t="shared" si="2"/>
        <v>7500</v>
      </c>
      <c r="D106" s="40">
        <f>D107</f>
        <v>7500</v>
      </c>
      <c r="E106" s="40">
        <f>E107</f>
        <v>0</v>
      </c>
      <c r="F106" s="40">
        <f>F107</f>
        <v>0</v>
      </c>
      <c r="G106" s="95">
        <f>G107</f>
        <v>0</v>
      </c>
    </row>
    <row r="107" spans="1:8" ht="20.100000000000001" customHeight="1">
      <c r="A107" s="56">
        <v>42221</v>
      </c>
      <c r="B107" s="18" t="s">
        <v>90</v>
      </c>
      <c r="C107" s="98">
        <f t="shared" si="2"/>
        <v>7500</v>
      </c>
      <c r="D107" s="39">
        <v>7500</v>
      </c>
      <c r="E107" s="10">
        <v>0</v>
      </c>
      <c r="F107" s="39">
        <v>0</v>
      </c>
      <c r="G107" s="113">
        <v>0</v>
      </c>
    </row>
    <row r="108" spans="1:8" ht="20.100000000000001" customHeight="1">
      <c r="A108" s="19">
        <v>4223</v>
      </c>
      <c r="B108" s="3" t="s">
        <v>77</v>
      </c>
      <c r="C108" s="97">
        <f t="shared" si="2"/>
        <v>0</v>
      </c>
      <c r="D108" s="6">
        <f>D110</f>
        <v>0</v>
      </c>
      <c r="E108" s="6">
        <f>E110</f>
        <v>0</v>
      </c>
      <c r="F108" s="6">
        <f>F110</f>
        <v>0</v>
      </c>
      <c r="G108" s="93">
        <f>G110</f>
        <v>0</v>
      </c>
    </row>
    <row r="109" spans="1:8" ht="20.100000000000001" customHeight="1">
      <c r="A109" s="56">
        <v>42231</v>
      </c>
      <c r="B109" s="18" t="s">
        <v>91</v>
      </c>
      <c r="C109" s="98">
        <f t="shared" si="2"/>
        <v>0</v>
      </c>
      <c r="D109" s="39">
        <v>0</v>
      </c>
      <c r="E109" s="10">
        <v>0</v>
      </c>
      <c r="F109" s="39">
        <v>0</v>
      </c>
      <c r="G109" s="113">
        <v>0</v>
      </c>
    </row>
    <row r="110" spans="1:8" ht="20.100000000000001" customHeight="1">
      <c r="A110" s="58">
        <v>42232</v>
      </c>
      <c r="B110" s="4" t="s">
        <v>92</v>
      </c>
      <c r="C110" s="98">
        <f t="shared" si="2"/>
        <v>0</v>
      </c>
      <c r="D110" s="99">
        <v>0</v>
      </c>
      <c r="E110" s="15">
        <v>0</v>
      </c>
      <c r="F110" s="5">
        <v>0</v>
      </c>
      <c r="G110" s="111">
        <v>0</v>
      </c>
    </row>
    <row r="111" spans="1:8" ht="20.100000000000001" customHeight="1">
      <c r="A111" s="58">
        <v>42239</v>
      </c>
      <c r="B111" s="4" t="s">
        <v>77</v>
      </c>
      <c r="C111" s="98">
        <f t="shared" si="2"/>
        <v>0</v>
      </c>
      <c r="D111" s="99">
        <v>0</v>
      </c>
      <c r="E111" s="15">
        <v>0</v>
      </c>
      <c r="F111" s="5">
        <v>0</v>
      </c>
      <c r="G111" s="111">
        <v>0</v>
      </c>
    </row>
    <row r="112" spans="1:8" ht="20.100000000000001" customHeight="1">
      <c r="A112" s="57">
        <v>4224</v>
      </c>
      <c r="B112" s="16" t="s">
        <v>93</v>
      </c>
      <c r="C112" s="97">
        <f t="shared" si="2"/>
        <v>0</v>
      </c>
      <c r="D112" s="38">
        <f>D113</f>
        <v>0</v>
      </c>
      <c r="E112" s="38">
        <f>E113</f>
        <v>0</v>
      </c>
      <c r="F112" s="38">
        <f>F113</f>
        <v>0</v>
      </c>
      <c r="G112" s="96">
        <f>G113</f>
        <v>0</v>
      </c>
    </row>
    <row r="113" spans="1:7" ht="20.100000000000001" customHeight="1">
      <c r="A113" s="58">
        <v>42242</v>
      </c>
      <c r="B113" s="4" t="s">
        <v>94</v>
      </c>
      <c r="C113" s="98">
        <f t="shared" si="2"/>
        <v>0</v>
      </c>
      <c r="D113" s="99">
        <v>0</v>
      </c>
      <c r="E113" s="15">
        <v>0</v>
      </c>
      <c r="F113" s="5">
        <v>0</v>
      </c>
      <c r="G113" s="111">
        <v>0</v>
      </c>
    </row>
    <row r="114" spans="1:7" ht="20.100000000000001" customHeight="1">
      <c r="A114" s="57">
        <v>4226</v>
      </c>
      <c r="B114" s="16" t="s">
        <v>95</v>
      </c>
      <c r="C114" s="97">
        <f t="shared" si="2"/>
        <v>15000</v>
      </c>
      <c r="D114" s="38">
        <f>D115+D116</f>
        <v>15000</v>
      </c>
      <c r="E114" s="38">
        <f>E115</f>
        <v>0</v>
      </c>
      <c r="F114" s="38">
        <f>F115</f>
        <v>0</v>
      </c>
      <c r="G114" s="96">
        <f>G115</f>
        <v>0</v>
      </c>
    </row>
    <row r="115" spans="1:7" ht="20.100000000000001" customHeight="1">
      <c r="A115" s="58">
        <v>42261</v>
      </c>
      <c r="B115" s="4" t="s">
        <v>95</v>
      </c>
      <c r="C115" s="98">
        <f t="shared" si="2"/>
        <v>0</v>
      </c>
      <c r="D115" s="99">
        <v>0</v>
      </c>
      <c r="E115" s="15">
        <v>0</v>
      </c>
      <c r="F115" s="5">
        <v>0</v>
      </c>
      <c r="G115" s="111">
        <v>0</v>
      </c>
    </row>
    <row r="116" spans="1:7" ht="22.5" customHeight="1">
      <c r="A116" s="58">
        <v>42262</v>
      </c>
      <c r="B116" s="4" t="s">
        <v>108</v>
      </c>
      <c r="C116" s="98">
        <f t="shared" si="2"/>
        <v>15000</v>
      </c>
      <c r="D116" s="99">
        <v>15000</v>
      </c>
      <c r="E116" s="15">
        <v>0</v>
      </c>
      <c r="F116" s="5">
        <v>0</v>
      </c>
      <c r="G116" s="111">
        <v>0</v>
      </c>
    </row>
    <row r="117" spans="1:7" ht="20.100000000000001" customHeight="1">
      <c r="A117" s="57">
        <v>4227</v>
      </c>
      <c r="B117" s="16" t="s">
        <v>96</v>
      </c>
      <c r="C117" s="97">
        <f t="shared" si="2"/>
        <v>39500</v>
      </c>
      <c r="D117" s="38">
        <f>D118+D119+D120</f>
        <v>39500</v>
      </c>
      <c r="E117" s="38">
        <f>E118+E119+E120</f>
        <v>0</v>
      </c>
      <c r="F117" s="38">
        <f>F118+F119+F120</f>
        <v>0</v>
      </c>
      <c r="G117" s="96">
        <f>G118+G119+G120</f>
        <v>0</v>
      </c>
    </row>
    <row r="118" spans="1:7" ht="20.100000000000001" customHeight="1">
      <c r="A118" s="58">
        <v>42271</v>
      </c>
      <c r="B118" s="4" t="s">
        <v>97</v>
      </c>
      <c r="C118" s="98">
        <f t="shared" si="2"/>
        <v>0</v>
      </c>
      <c r="D118" s="99">
        <v>0</v>
      </c>
      <c r="E118" s="15">
        <v>0</v>
      </c>
      <c r="F118" s="5">
        <v>0</v>
      </c>
      <c r="G118" s="111">
        <v>0</v>
      </c>
    </row>
    <row r="119" spans="1:7" ht="20.100000000000001" customHeight="1">
      <c r="A119" s="58">
        <v>42272</v>
      </c>
      <c r="B119" s="4" t="s">
        <v>98</v>
      </c>
      <c r="C119" s="98">
        <f t="shared" si="2"/>
        <v>24500</v>
      </c>
      <c r="D119" s="99">
        <v>24500</v>
      </c>
      <c r="E119" s="15">
        <v>0</v>
      </c>
      <c r="F119" s="5">
        <v>0</v>
      </c>
      <c r="G119" s="111">
        <v>0</v>
      </c>
    </row>
    <row r="120" spans="1:7" ht="20.100000000000001" customHeight="1">
      <c r="A120" s="58">
        <v>42273</v>
      </c>
      <c r="B120" s="4" t="s">
        <v>99</v>
      </c>
      <c r="C120" s="98">
        <f t="shared" si="2"/>
        <v>15000</v>
      </c>
      <c r="D120" s="99">
        <v>15000</v>
      </c>
      <c r="E120" s="15">
        <v>0</v>
      </c>
      <c r="F120" s="5">
        <v>0</v>
      </c>
      <c r="G120" s="111">
        <v>0</v>
      </c>
    </row>
    <row r="121" spans="1:7" ht="20.100000000000001" customHeight="1">
      <c r="A121" s="20"/>
      <c r="B121" s="4"/>
      <c r="C121" s="97"/>
      <c r="D121" s="5"/>
      <c r="E121" s="15"/>
      <c r="F121" s="5"/>
      <c r="G121" s="111"/>
    </row>
    <row r="122" spans="1:7" ht="20.100000000000001" customHeight="1">
      <c r="A122" s="54">
        <v>424</v>
      </c>
      <c r="B122" s="41" t="s">
        <v>64</v>
      </c>
      <c r="C122" s="42">
        <f t="shared" si="2"/>
        <v>5000</v>
      </c>
      <c r="D122" s="43">
        <f>D123</f>
        <v>5000</v>
      </c>
      <c r="E122" s="43">
        <f t="shared" ref="E122:G123" si="3">E123</f>
        <v>0</v>
      </c>
      <c r="F122" s="43">
        <f t="shared" si="3"/>
        <v>0</v>
      </c>
      <c r="G122" s="94">
        <f t="shared" si="3"/>
        <v>0</v>
      </c>
    </row>
    <row r="123" spans="1:7" ht="20.100000000000001" customHeight="1">
      <c r="A123" s="19">
        <v>4241</v>
      </c>
      <c r="B123" s="3" t="s">
        <v>65</v>
      </c>
      <c r="C123" s="97">
        <f t="shared" si="2"/>
        <v>5000</v>
      </c>
      <c r="D123" s="6">
        <f>D124</f>
        <v>5000</v>
      </c>
      <c r="E123" s="6">
        <f t="shared" si="3"/>
        <v>0</v>
      </c>
      <c r="F123" s="6">
        <f t="shared" si="3"/>
        <v>0</v>
      </c>
      <c r="G123" s="93">
        <f t="shared" si="3"/>
        <v>0</v>
      </c>
    </row>
    <row r="124" spans="1:7" ht="20.100000000000001" customHeight="1">
      <c r="A124" s="55">
        <v>42411</v>
      </c>
      <c r="B124" s="7" t="s">
        <v>65</v>
      </c>
      <c r="C124" s="98">
        <f t="shared" si="2"/>
        <v>5000</v>
      </c>
      <c r="D124" s="99">
        <v>5000</v>
      </c>
      <c r="E124" s="15">
        <v>0</v>
      </c>
      <c r="F124" s="5">
        <v>0</v>
      </c>
      <c r="G124" s="111">
        <v>0</v>
      </c>
    </row>
    <row r="125" spans="1:7" ht="20.100000000000001" customHeight="1" thickBot="1">
      <c r="A125" s="118"/>
      <c r="B125" s="119"/>
      <c r="C125" s="120"/>
      <c r="D125" s="121"/>
      <c r="E125" s="122"/>
      <c r="F125" s="121"/>
      <c r="G125" s="123"/>
    </row>
    <row r="126" spans="1:7" ht="20.100000000000001" customHeight="1" thickBot="1">
      <c r="A126" s="26"/>
      <c r="B126" s="27" t="s">
        <v>66</v>
      </c>
      <c r="C126" s="117">
        <f t="shared" si="2"/>
        <v>2966872</v>
      </c>
      <c r="D126" s="28">
        <f>D9+D96</f>
        <v>1971372</v>
      </c>
      <c r="E126" s="28">
        <f>E9+E96</f>
        <v>218500</v>
      </c>
      <c r="F126" s="28">
        <f>F9+F96</f>
        <v>777000</v>
      </c>
      <c r="G126" s="116">
        <f>G9+G96</f>
        <v>0</v>
      </c>
    </row>
    <row r="128" spans="1:7">
      <c r="A128" s="1" t="s">
        <v>115</v>
      </c>
      <c r="B128" s="17"/>
    </row>
    <row r="130" spans="1:7">
      <c r="A130" s="1" t="s">
        <v>109</v>
      </c>
      <c r="F130" s="171" t="s">
        <v>67</v>
      </c>
      <c r="G130" s="171"/>
    </row>
    <row r="131" spans="1:7">
      <c r="A131" s="9" t="s">
        <v>102</v>
      </c>
      <c r="F131" s="171" t="s">
        <v>103</v>
      </c>
      <c r="G131" s="171"/>
    </row>
  </sheetData>
  <mergeCells count="4">
    <mergeCell ref="A95:G95"/>
    <mergeCell ref="A3:G3"/>
    <mergeCell ref="F130:G130"/>
    <mergeCell ref="F131:G131"/>
  </mergeCells>
  <phoneticPr fontId="0" type="noConversion"/>
  <pageMargins left="0.75" right="0.75" top="1" bottom="1" header="0.5" footer="0.5"/>
  <pageSetup paperSize="8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w4qtr4weqt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zbornica 2</cp:lastModifiedBy>
  <cp:lastPrinted>2015-04-30T09:56:05Z</cp:lastPrinted>
  <dcterms:created xsi:type="dcterms:W3CDTF">2004-09-15T17:36:42Z</dcterms:created>
  <dcterms:modified xsi:type="dcterms:W3CDTF">2016-02-25T12:37:20Z</dcterms:modified>
</cp:coreProperties>
</file>