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ja\Desktop\"/>
    </mc:Choice>
  </mc:AlternateContent>
  <bookViews>
    <workbookView xWindow="0" yWindow="0" windowWidth="28800" windowHeight="12300" activeTab="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POSEBNI DIO" sheetId="7" r:id="rId6"/>
  </sheets>
  <definedNames>
    <definedName name="_xlnm.Print_Area" localSheetId="5">'POSEBNI DIO'!$K$480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" l="1"/>
  <c r="F12" i="8"/>
  <c r="F13" i="8"/>
  <c r="F10" i="8"/>
  <c r="E11" i="8"/>
  <c r="E12" i="8"/>
  <c r="E13" i="8"/>
  <c r="E14" i="8"/>
  <c r="E10" i="8"/>
  <c r="F106" i="3"/>
  <c r="F21" i="3"/>
  <c r="G13" i="3"/>
  <c r="G14" i="3"/>
  <c r="G15" i="3"/>
  <c r="G16" i="3"/>
  <c r="G17" i="3"/>
  <c r="G18" i="3"/>
  <c r="G19" i="3"/>
  <c r="G20" i="3"/>
  <c r="G22" i="3"/>
  <c r="G23" i="3"/>
  <c r="G38" i="3"/>
  <c r="G39" i="3"/>
  <c r="G40" i="3"/>
  <c r="G41" i="3"/>
  <c r="G45" i="3"/>
  <c r="G46" i="3"/>
  <c r="G47" i="3"/>
  <c r="G48" i="3"/>
  <c r="G53" i="3"/>
  <c r="G54" i="3"/>
  <c r="G55" i="3"/>
  <c r="G56" i="3"/>
  <c r="G57" i="3"/>
  <c r="G58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0" i="3"/>
  <c r="G91" i="3"/>
  <c r="G92" i="3"/>
  <c r="G93" i="3"/>
  <c r="G94" i="3"/>
  <c r="G95" i="3"/>
  <c r="G99" i="3"/>
  <c r="G100" i="3"/>
  <c r="G101" i="3"/>
  <c r="G102" i="3"/>
  <c r="G104" i="3"/>
  <c r="G105" i="3"/>
  <c r="G106" i="3"/>
  <c r="G107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3" i="3"/>
  <c r="G124" i="3"/>
  <c r="G125" i="3"/>
  <c r="G126" i="3"/>
  <c r="G127" i="3"/>
  <c r="G128" i="3"/>
  <c r="G129" i="3"/>
  <c r="G131" i="3"/>
  <c r="G132" i="3"/>
  <c r="G133" i="3"/>
  <c r="G135" i="3"/>
  <c r="G136" i="3"/>
  <c r="G137" i="3"/>
  <c r="G138" i="3"/>
  <c r="G139" i="3"/>
  <c r="G141" i="3"/>
  <c r="G142" i="3"/>
  <c r="G143" i="3"/>
  <c r="G145" i="3"/>
  <c r="G146" i="3"/>
  <c r="G148" i="3"/>
  <c r="G149" i="3"/>
  <c r="G150" i="3"/>
  <c r="G151" i="3"/>
  <c r="G152" i="3"/>
  <c r="G154" i="3"/>
  <c r="G155" i="3"/>
  <c r="G156" i="3"/>
  <c r="G157" i="3"/>
  <c r="G158" i="3"/>
  <c r="G159" i="3"/>
  <c r="G160" i="3"/>
  <c r="G162" i="3"/>
  <c r="G164" i="3"/>
  <c r="G165" i="3"/>
  <c r="G166" i="3"/>
  <c r="G167" i="3"/>
  <c r="G168" i="3"/>
  <c r="G169" i="3"/>
  <c r="G174" i="3"/>
  <c r="G175" i="3"/>
  <c r="G176" i="3"/>
  <c r="G177" i="3"/>
  <c r="G178" i="3"/>
  <c r="G180" i="3"/>
  <c r="G181" i="3"/>
  <c r="G182" i="3"/>
  <c r="G183" i="3"/>
  <c r="G184" i="3"/>
  <c r="G185" i="3"/>
  <c r="G187" i="3"/>
  <c r="G188" i="3"/>
  <c r="G189" i="3"/>
  <c r="G190" i="3"/>
  <c r="G191" i="3"/>
  <c r="G193" i="3"/>
  <c r="G194" i="3"/>
  <c r="G195" i="3"/>
  <c r="G196" i="3"/>
  <c r="G197" i="3"/>
  <c r="G198" i="3"/>
  <c r="G199" i="3"/>
  <c r="G200" i="3"/>
  <c r="G201" i="3"/>
  <c r="G204" i="3"/>
  <c r="G206" i="3"/>
  <c r="G207" i="3"/>
  <c r="G208" i="3"/>
  <c r="G209" i="3"/>
  <c r="G210" i="3"/>
  <c r="G215" i="3"/>
  <c r="G216" i="3"/>
  <c r="G217" i="3"/>
  <c r="G218" i="3"/>
  <c r="G219" i="3"/>
  <c r="G220" i="3"/>
  <c r="G221" i="3"/>
  <c r="G227" i="3"/>
  <c r="G229" i="3"/>
  <c r="G237" i="3"/>
  <c r="G238" i="3"/>
  <c r="G239" i="3"/>
  <c r="G243" i="3"/>
  <c r="G244" i="3"/>
  <c r="G245" i="3"/>
  <c r="G246" i="3"/>
  <c r="G247" i="3"/>
  <c r="G12" i="3"/>
  <c r="F13" i="3"/>
  <c r="F14" i="3"/>
  <c r="F18" i="3"/>
  <c r="F19" i="3"/>
  <c r="F20" i="3"/>
  <c r="F22" i="3"/>
  <c r="F23" i="3"/>
  <c r="F25" i="3"/>
  <c r="F26" i="3"/>
  <c r="F27" i="3"/>
  <c r="F28" i="3"/>
  <c r="F29" i="3"/>
  <c r="F30" i="3"/>
  <c r="F31" i="3"/>
  <c r="F32" i="3"/>
  <c r="F33" i="3"/>
  <c r="F34" i="3"/>
  <c r="F38" i="3"/>
  <c r="F39" i="3"/>
  <c r="F40" i="3"/>
  <c r="F41" i="3"/>
  <c r="F42" i="3"/>
  <c r="F44" i="3"/>
  <c r="F45" i="3"/>
  <c r="F46" i="3"/>
  <c r="F47" i="3"/>
  <c r="F48" i="3"/>
  <c r="F49" i="3"/>
  <c r="F50" i="3"/>
  <c r="F51" i="3"/>
  <c r="F53" i="3"/>
  <c r="F54" i="3"/>
  <c r="F55" i="3"/>
  <c r="F56" i="3"/>
  <c r="F57" i="3"/>
  <c r="F58" i="3"/>
  <c r="F59" i="3"/>
  <c r="F60" i="3"/>
  <c r="F61" i="3"/>
  <c r="F62" i="3"/>
  <c r="F6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4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3" i="3"/>
  <c r="F124" i="3"/>
  <c r="F125" i="3"/>
  <c r="F126" i="3"/>
  <c r="F127" i="3"/>
  <c r="F128" i="3"/>
  <c r="F129" i="3"/>
  <c r="F131" i="3"/>
  <c r="F132" i="3"/>
  <c r="F133" i="3"/>
  <c r="F135" i="3"/>
  <c r="F136" i="3"/>
  <c r="F137" i="3"/>
  <c r="F138" i="3"/>
  <c r="F139" i="3"/>
  <c r="F141" i="3"/>
  <c r="F142" i="3"/>
  <c r="F143" i="3"/>
  <c r="F145" i="3"/>
  <c r="F146" i="3"/>
  <c r="F148" i="3"/>
  <c r="F149" i="3"/>
  <c r="F150" i="3"/>
  <c r="F151" i="3"/>
  <c r="F152" i="3"/>
  <c r="F154" i="3"/>
  <c r="F155" i="3"/>
  <c r="F156" i="3"/>
  <c r="F157" i="3"/>
  <c r="F158" i="3"/>
  <c r="F159" i="3"/>
  <c r="F160" i="3"/>
  <c r="F162" i="3"/>
  <c r="F164" i="3"/>
  <c r="F165" i="3"/>
  <c r="F166" i="3"/>
  <c r="F167" i="3"/>
  <c r="F168" i="3"/>
  <c r="F169" i="3"/>
  <c r="F174" i="3"/>
  <c r="F175" i="3"/>
  <c r="F177" i="3"/>
  <c r="F178" i="3"/>
  <c r="F179" i="3"/>
  <c r="F180" i="3"/>
  <c r="F181" i="3"/>
  <c r="F182" i="3"/>
  <c r="F183" i="3"/>
  <c r="F184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7" i="3"/>
  <c r="F229" i="3"/>
  <c r="F237" i="3"/>
  <c r="F238" i="3"/>
  <c r="F239" i="3"/>
  <c r="F243" i="3"/>
  <c r="F244" i="3"/>
  <c r="F245" i="3"/>
  <c r="F246" i="3"/>
  <c r="F247" i="3"/>
  <c r="F12" i="3"/>
  <c r="E14" i="3"/>
  <c r="D149" i="3"/>
  <c r="D146" i="3"/>
  <c r="D199" i="3"/>
  <c r="E199" i="3"/>
  <c r="E86" i="3"/>
  <c r="F23" i="8"/>
  <c r="F24" i="8"/>
  <c r="F25" i="8"/>
  <c r="F22" i="8"/>
  <c r="E23" i="8"/>
  <c r="E24" i="8"/>
  <c r="E25" i="8"/>
  <c r="E26" i="8"/>
  <c r="E22" i="8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33" i="7"/>
  <c r="G334" i="7"/>
  <c r="G335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31" i="7"/>
  <c r="G432" i="7"/>
  <c r="G433" i="7"/>
  <c r="G439" i="7"/>
  <c r="G440" i="7"/>
  <c r="G441" i="7"/>
  <c r="G447" i="7"/>
  <c r="G448" i="7"/>
  <c r="G449" i="7"/>
  <c r="G456" i="7"/>
  <c r="G457" i="7"/>
  <c r="G458" i="7"/>
  <c r="G459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501" i="7"/>
  <c r="G502" i="7"/>
  <c r="G503" i="7"/>
  <c r="G504" i="7"/>
  <c r="G510" i="7"/>
  <c r="G511" i="7"/>
  <c r="G512" i="7"/>
  <c r="G513" i="7"/>
  <c r="G514" i="7"/>
  <c r="G515" i="7"/>
  <c r="G516" i="7"/>
  <c r="G517" i="7"/>
  <c r="G518" i="7"/>
  <c r="G519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6" i="7"/>
  <c r="F107" i="7"/>
  <c r="F108" i="7"/>
  <c r="F109" i="7"/>
  <c r="F110" i="7"/>
  <c r="F111" i="7"/>
  <c r="F112" i="7"/>
  <c r="F113" i="7"/>
  <c r="F114" i="7"/>
  <c r="F115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1" i="7"/>
  <c r="F322" i="7"/>
  <c r="F323" i="7"/>
  <c r="F324" i="7"/>
  <c r="F325" i="7"/>
  <c r="F326" i="7"/>
  <c r="F327" i="7"/>
  <c r="F333" i="7"/>
  <c r="F334" i="7"/>
  <c r="F335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9" i="7"/>
  <c r="F380" i="7"/>
  <c r="F381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31" i="7"/>
  <c r="F432" i="7"/>
  <c r="F433" i="7"/>
  <c r="F439" i="7"/>
  <c r="F440" i="7"/>
  <c r="F441" i="7"/>
  <c r="F447" i="7"/>
  <c r="F448" i="7"/>
  <c r="F449" i="7"/>
  <c r="F456" i="7"/>
  <c r="F457" i="7"/>
  <c r="F458" i="7"/>
  <c r="F459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17" i="5"/>
  <c r="F18" i="5"/>
  <c r="E17" i="5"/>
  <c r="E18" i="5"/>
  <c r="B16" i="5" l="1"/>
  <c r="E16" i="5" s="1"/>
  <c r="C10" i="5"/>
  <c r="F10" i="5" s="1"/>
  <c r="D10" i="5"/>
  <c r="D16" i="5"/>
  <c r="C16" i="5"/>
  <c r="F16" i="5" s="1"/>
  <c r="H14" i="6"/>
  <c r="G14" i="6"/>
  <c r="E426" i="7"/>
  <c r="D180" i="7" l="1"/>
  <c r="C22" i="8" l="1"/>
  <c r="C10" i="8"/>
  <c r="D10" i="8"/>
  <c r="B10" i="8"/>
  <c r="D22" i="8"/>
  <c r="B22" i="8"/>
  <c r="H8" i="10" l="1"/>
  <c r="I8" i="10"/>
  <c r="J8" i="10"/>
  <c r="C17" i="7"/>
  <c r="C488" i="7"/>
  <c r="C288" i="7"/>
  <c r="E448" i="7" l="1"/>
  <c r="E447" i="7" s="1"/>
  <c r="E445" i="7" s="1"/>
  <c r="E444" i="7" s="1"/>
  <c r="E443" i="7" s="1"/>
  <c r="E442" i="7" s="1"/>
  <c r="D448" i="7"/>
  <c r="D447" i="7" s="1"/>
  <c r="D446" i="7" s="1"/>
  <c r="D445" i="7" s="1"/>
  <c r="D444" i="7" s="1"/>
  <c r="D443" i="7" s="1"/>
  <c r="D442" i="7" s="1"/>
  <c r="C448" i="7"/>
  <c r="C447" i="7" s="1"/>
  <c r="C446" i="7" s="1"/>
  <c r="C445" i="7" s="1"/>
  <c r="C444" i="7" s="1"/>
  <c r="C443" i="7" s="1"/>
  <c r="C442" i="7" s="1"/>
  <c r="E81" i="3"/>
  <c r="D55" i="3"/>
  <c r="E55" i="3"/>
  <c r="C55" i="3"/>
  <c r="D256" i="7" l="1"/>
  <c r="E256" i="7"/>
  <c r="C256" i="7"/>
  <c r="D406" i="7"/>
  <c r="E406" i="7"/>
  <c r="D405" i="7"/>
  <c r="C406" i="7"/>
  <c r="C405" i="7" s="1"/>
  <c r="D261" i="7"/>
  <c r="E261" i="7"/>
  <c r="C261" i="7"/>
  <c r="D248" i="7"/>
  <c r="E248" i="7"/>
  <c r="C248" i="7"/>
  <c r="C275" i="7"/>
  <c r="C274" i="7" s="1"/>
  <c r="C273" i="7" s="1"/>
  <c r="C272" i="7" s="1"/>
  <c r="C271" i="7" s="1"/>
  <c r="C270" i="7" s="1"/>
  <c r="C269" i="7" s="1"/>
  <c r="E275" i="7" l="1"/>
  <c r="E274" i="7" s="1"/>
  <c r="E273" i="7" s="1"/>
  <c r="E272" i="7" s="1"/>
  <c r="E271" i="7" s="1"/>
  <c r="E270" i="7" s="1"/>
  <c r="E269" i="7" s="1"/>
  <c r="C282" i="7"/>
  <c r="C281" i="7" s="1"/>
  <c r="C280" i="7" s="1"/>
  <c r="C279" i="7" s="1"/>
  <c r="C278" i="7" s="1"/>
  <c r="C277" i="7" s="1"/>
  <c r="C268" i="7" s="1"/>
  <c r="E282" i="7"/>
  <c r="E281" i="7" s="1"/>
  <c r="E279" i="7" s="1"/>
  <c r="D546" i="7"/>
  <c r="C334" i="7"/>
  <c r="C333" i="7" s="1"/>
  <c r="C332" i="7" s="1"/>
  <c r="C331" i="7" s="1"/>
  <c r="C330" i="7" s="1"/>
  <c r="C329" i="7" s="1"/>
  <c r="C328" i="7" s="1"/>
  <c r="E334" i="7"/>
  <c r="E333" i="7" s="1"/>
  <c r="E332" i="7" s="1"/>
  <c r="E331" i="7" s="1"/>
  <c r="E330" i="7" s="1"/>
  <c r="E329" i="7" s="1"/>
  <c r="E328" i="7" s="1"/>
  <c r="C342" i="7"/>
  <c r="C341" i="7" s="1"/>
  <c r="C340" i="7" s="1"/>
  <c r="C339" i="7" s="1"/>
  <c r="C338" i="7" s="1"/>
  <c r="C337" i="7" s="1"/>
  <c r="C336" i="7" s="1"/>
  <c r="E342" i="7"/>
  <c r="E341" i="7" s="1"/>
  <c r="E340" i="7" s="1"/>
  <c r="E339" i="7" s="1"/>
  <c r="E338" i="7" s="1"/>
  <c r="E337" i="7" s="1"/>
  <c r="E336" i="7" s="1"/>
  <c r="D342" i="7"/>
  <c r="D341" i="7" s="1"/>
  <c r="D340" i="7" s="1"/>
  <c r="D339" i="7" s="1"/>
  <c r="D338" i="7" s="1"/>
  <c r="D337" i="7" s="1"/>
  <c r="D336" i="7" s="1"/>
  <c r="C371" i="7"/>
  <c r="C370" i="7" s="1"/>
  <c r="E371" i="7"/>
  <c r="E370" i="7" s="1"/>
  <c r="D371" i="7"/>
  <c r="D370" i="7" s="1"/>
  <c r="C368" i="7"/>
  <c r="C367" i="7" s="1"/>
  <c r="D368" i="7"/>
  <c r="D367" i="7" s="1"/>
  <c r="C363" i="7"/>
  <c r="D363" i="7"/>
  <c r="C360" i="7"/>
  <c r="D360" i="7"/>
  <c r="C358" i="7"/>
  <c r="E358" i="7"/>
  <c r="D358" i="7"/>
  <c r="C356" i="7"/>
  <c r="E356" i="7"/>
  <c r="D356" i="7"/>
  <c r="C353" i="7"/>
  <c r="D353" i="7"/>
  <c r="C350" i="7"/>
  <c r="C349" i="7" s="1"/>
  <c r="D350" i="7"/>
  <c r="D349" i="7" s="1"/>
  <c r="C399" i="7"/>
  <c r="C398" i="7" s="1"/>
  <c r="C397" i="7" s="1"/>
  <c r="C396" i="7" s="1"/>
  <c r="C395" i="7" s="1"/>
  <c r="E399" i="7"/>
  <c r="E398" i="7" s="1"/>
  <c r="D399" i="7"/>
  <c r="D398" i="7" s="1"/>
  <c r="D396" i="7" s="1"/>
  <c r="D395" i="7" s="1"/>
  <c r="C385" i="7"/>
  <c r="C384" i="7" s="1"/>
  <c r="C383" i="7" s="1"/>
  <c r="C382" i="7" s="1"/>
  <c r="E385" i="7"/>
  <c r="E384" i="7" s="1"/>
  <c r="E382" i="7" s="1"/>
  <c r="D385" i="7"/>
  <c r="D384" i="7" s="1"/>
  <c r="D383" i="7" s="1"/>
  <c r="D382" i="7" s="1"/>
  <c r="C114" i="7"/>
  <c r="C113" i="7" s="1"/>
  <c r="E114" i="7"/>
  <c r="E113" i="7" s="1"/>
  <c r="D114" i="7"/>
  <c r="D113" i="7" s="1"/>
  <c r="C110" i="7"/>
  <c r="C109" i="7" s="1"/>
  <c r="E110" i="7"/>
  <c r="E109" i="7" s="1"/>
  <c r="D110" i="7"/>
  <c r="D109" i="7" s="1"/>
  <c r="C107" i="7"/>
  <c r="C106" i="7" s="1"/>
  <c r="E107" i="7"/>
  <c r="E106" i="7" s="1"/>
  <c r="D107" i="7"/>
  <c r="D106" i="7" s="1"/>
  <c r="C380" i="7"/>
  <c r="C379" i="7" s="1"/>
  <c r="C378" i="7" s="1"/>
  <c r="C377" i="7" s="1"/>
  <c r="E380" i="7"/>
  <c r="E379" i="7" s="1"/>
  <c r="E377" i="7" s="1"/>
  <c r="D380" i="7"/>
  <c r="D379" i="7" s="1"/>
  <c r="D378" i="7" s="1"/>
  <c r="D377" i="7" s="1"/>
  <c r="C393" i="7"/>
  <c r="C392" i="7" s="1"/>
  <c r="C390" i="7" s="1"/>
  <c r="C389" i="7" s="1"/>
  <c r="C388" i="7" s="1"/>
  <c r="E393" i="7"/>
  <c r="E392" i="7" s="1"/>
  <c r="D393" i="7"/>
  <c r="D392" i="7" s="1"/>
  <c r="D391" i="7" s="1"/>
  <c r="D390" i="7" s="1"/>
  <c r="D389" i="7" s="1"/>
  <c r="C424" i="7"/>
  <c r="C423" i="7" s="1"/>
  <c r="E424" i="7"/>
  <c r="E423" i="7" s="1"/>
  <c r="D424" i="7"/>
  <c r="D423" i="7" s="1"/>
  <c r="C420" i="7"/>
  <c r="E420" i="7"/>
  <c r="D420" i="7"/>
  <c r="C418" i="7"/>
  <c r="E418" i="7"/>
  <c r="D418" i="7"/>
  <c r="C416" i="7"/>
  <c r="E416" i="7"/>
  <c r="D416" i="7"/>
  <c r="C413" i="7"/>
  <c r="E413" i="7"/>
  <c r="D413" i="7"/>
  <c r="C410" i="7"/>
  <c r="C409" i="7" s="1"/>
  <c r="E410" i="7"/>
  <c r="E409" i="7" s="1"/>
  <c r="D410" i="7"/>
  <c r="D409" i="7" s="1"/>
  <c r="C432" i="7"/>
  <c r="C431" i="7" s="1"/>
  <c r="C429" i="7" s="1"/>
  <c r="C428" i="7" s="1"/>
  <c r="C427" i="7" s="1"/>
  <c r="C426" i="7" s="1"/>
  <c r="E432" i="7"/>
  <c r="E431" i="7" s="1"/>
  <c r="E430" i="7" s="1"/>
  <c r="E429" i="7" s="1"/>
  <c r="E428" i="7" s="1"/>
  <c r="E427" i="7" s="1"/>
  <c r="D432" i="7"/>
  <c r="D431" i="7" s="1"/>
  <c r="D429" i="7" s="1"/>
  <c r="D428" i="7" s="1"/>
  <c r="D427" i="7" s="1"/>
  <c r="D426" i="7" s="1"/>
  <c r="C440" i="7"/>
  <c r="C439" i="7" s="1"/>
  <c r="C438" i="7" s="1"/>
  <c r="C437" i="7" s="1"/>
  <c r="C436" i="7" s="1"/>
  <c r="C435" i="7" s="1"/>
  <c r="C434" i="7" s="1"/>
  <c r="E440" i="7"/>
  <c r="E439" i="7" s="1"/>
  <c r="E438" i="7" s="1"/>
  <c r="E437" i="7" s="1"/>
  <c r="E436" i="7" s="1"/>
  <c r="E435" i="7" s="1"/>
  <c r="E434" i="7" s="1"/>
  <c r="D440" i="7"/>
  <c r="D439" i="7" s="1"/>
  <c r="D438" i="7" s="1"/>
  <c r="D437" i="7" s="1"/>
  <c r="D436" i="7" s="1"/>
  <c r="D435" i="7" s="1"/>
  <c r="D434" i="7" s="1"/>
  <c r="C457" i="7"/>
  <c r="C456" i="7" s="1"/>
  <c r="C455" i="7" s="1"/>
  <c r="C454" i="7" s="1"/>
  <c r="C453" i="7" s="1"/>
  <c r="C452" i="7" s="1"/>
  <c r="C451" i="7" s="1"/>
  <c r="C450" i="7" s="1"/>
  <c r="E457" i="7"/>
  <c r="E456" i="7" s="1"/>
  <c r="E455" i="7" s="1"/>
  <c r="E454" i="7" s="1"/>
  <c r="E453" i="7" s="1"/>
  <c r="E452" i="7" s="1"/>
  <c r="E451" i="7" s="1"/>
  <c r="E450" i="7" s="1"/>
  <c r="D457" i="7"/>
  <c r="D456" i="7" s="1"/>
  <c r="D455" i="7" s="1"/>
  <c r="D454" i="7" s="1"/>
  <c r="D453" i="7" s="1"/>
  <c r="D452" i="7" s="1"/>
  <c r="D451" i="7" s="1"/>
  <c r="D450" i="7" s="1"/>
  <c r="C466" i="7"/>
  <c r="C465" i="7" s="1"/>
  <c r="C464" i="7" s="1"/>
  <c r="C463" i="7" s="1"/>
  <c r="C462" i="7" s="1"/>
  <c r="C461" i="7" s="1"/>
  <c r="C460" i="7" s="1"/>
  <c r="E466" i="7"/>
  <c r="E465" i="7" s="1"/>
  <c r="E464" i="7" s="1"/>
  <c r="E463" i="7" s="1"/>
  <c r="E462" i="7" s="1"/>
  <c r="E461" i="7" s="1"/>
  <c r="E460" i="7" s="1"/>
  <c r="D466" i="7"/>
  <c r="D465" i="7" s="1"/>
  <c r="D464" i="7" s="1"/>
  <c r="D463" i="7" s="1"/>
  <c r="D462" i="7" s="1"/>
  <c r="D461" i="7" s="1"/>
  <c r="D460" i="7" s="1"/>
  <c r="C474" i="7"/>
  <c r="C473" i="7" s="1"/>
  <c r="C472" i="7" s="1"/>
  <c r="C471" i="7" s="1"/>
  <c r="C470" i="7" s="1"/>
  <c r="C469" i="7" s="1"/>
  <c r="C468" i="7" s="1"/>
  <c r="E474" i="7"/>
  <c r="E473" i="7" s="1"/>
  <c r="E471" i="7" s="1"/>
  <c r="E470" i="7" s="1"/>
  <c r="E469" i="7" s="1"/>
  <c r="E468" i="7" s="1"/>
  <c r="D474" i="7"/>
  <c r="D473" i="7" s="1"/>
  <c r="D472" i="7" s="1"/>
  <c r="D471" i="7" s="1"/>
  <c r="D470" i="7" s="1"/>
  <c r="D469" i="7" s="1"/>
  <c r="D468" i="7" s="1"/>
  <c r="C483" i="7"/>
  <c r="C482" i="7" s="1"/>
  <c r="C480" i="7" s="1"/>
  <c r="C479" i="7" s="1"/>
  <c r="C478" i="7" s="1"/>
  <c r="C477" i="7" s="1"/>
  <c r="E483" i="7"/>
  <c r="E482" i="7" s="1"/>
  <c r="E481" i="7" s="1"/>
  <c r="E480" i="7" s="1"/>
  <c r="E479" i="7" s="1"/>
  <c r="E478" i="7" s="1"/>
  <c r="E477" i="7" s="1"/>
  <c r="D483" i="7"/>
  <c r="D482" i="7" s="1"/>
  <c r="D481" i="7" s="1"/>
  <c r="D480" i="7" s="1"/>
  <c r="D479" i="7" s="1"/>
  <c r="D478" i="7" s="1"/>
  <c r="D477" i="7" s="1"/>
  <c r="C502" i="7"/>
  <c r="E502" i="7"/>
  <c r="C501" i="7"/>
  <c r="C499" i="7" s="1"/>
  <c r="E501" i="7"/>
  <c r="E500" i="7" s="1"/>
  <c r="E499" i="7" s="1"/>
  <c r="D502" i="7"/>
  <c r="D501" i="7" s="1"/>
  <c r="D500" i="7" s="1"/>
  <c r="D499" i="7" s="1"/>
  <c r="C497" i="7"/>
  <c r="E497" i="7"/>
  <c r="D497" i="7"/>
  <c r="C492" i="7"/>
  <c r="E492" i="7"/>
  <c r="D492" i="7"/>
  <c r="C511" i="7"/>
  <c r="C510" i="7" s="1"/>
  <c r="C509" i="7" s="1"/>
  <c r="C508" i="7" s="1"/>
  <c r="C507" i="7" s="1"/>
  <c r="C506" i="7" s="1"/>
  <c r="C505" i="7" s="1"/>
  <c r="E511" i="7"/>
  <c r="E510" i="7" s="1"/>
  <c r="E509" i="7" s="1"/>
  <c r="E508" i="7" s="1"/>
  <c r="E507" i="7" s="1"/>
  <c r="E506" i="7" s="1"/>
  <c r="E505" i="7" s="1"/>
  <c r="D511" i="7"/>
  <c r="D510" i="7" s="1"/>
  <c r="D508" i="7" s="1"/>
  <c r="D507" i="7" s="1"/>
  <c r="D506" i="7" s="1"/>
  <c r="D505" i="7" s="1"/>
  <c r="C518" i="7"/>
  <c r="C517" i="7" s="1"/>
  <c r="C516" i="7" s="1"/>
  <c r="C515" i="7" s="1"/>
  <c r="C514" i="7" s="1"/>
  <c r="C513" i="7" s="1"/>
  <c r="E518" i="7"/>
  <c r="E517" i="7"/>
  <c r="E515" i="7" s="1"/>
  <c r="D518" i="7"/>
  <c r="D517" i="7" s="1"/>
  <c r="D515" i="7" s="1"/>
  <c r="D514" i="7" s="1"/>
  <c r="D513" i="7" s="1"/>
  <c r="C526" i="7"/>
  <c r="C525" i="7" s="1"/>
  <c r="C524" i="7" s="1"/>
  <c r="C523" i="7" s="1"/>
  <c r="C522" i="7" s="1"/>
  <c r="C521" i="7" s="1"/>
  <c r="C520" i="7" s="1"/>
  <c r="E526" i="7"/>
  <c r="E525" i="7" s="1"/>
  <c r="E524" i="7" s="1"/>
  <c r="E523" i="7" s="1"/>
  <c r="E522" i="7" s="1"/>
  <c r="E521" i="7" s="1"/>
  <c r="E520" i="7" s="1"/>
  <c r="D526" i="7"/>
  <c r="D525" i="7" s="1"/>
  <c r="D523" i="7" s="1"/>
  <c r="D522" i="7" s="1"/>
  <c r="D521" i="7" s="1"/>
  <c r="D520" i="7" s="1"/>
  <c r="C538" i="7"/>
  <c r="C537" i="7" s="1"/>
  <c r="E538" i="7"/>
  <c r="E537" i="7" s="1"/>
  <c r="D538" i="7"/>
  <c r="D537" i="7" s="1"/>
  <c r="C535" i="7"/>
  <c r="E535" i="7"/>
  <c r="C534" i="7"/>
  <c r="E534" i="7"/>
  <c r="D535" i="7"/>
  <c r="D534" i="7" s="1"/>
  <c r="C551" i="7"/>
  <c r="C550" i="7" s="1"/>
  <c r="E551" i="7"/>
  <c r="F551" i="7"/>
  <c r="F550" i="7" s="1"/>
  <c r="G551" i="7"/>
  <c r="G550" i="7" s="1"/>
  <c r="D551" i="7"/>
  <c r="D550" i="7" s="1"/>
  <c r="E550" i="7"/>
  <c r="C548" i="7"/>
  <c r="E548" i="7"/>
  <c r="F548" i="7"/>
  <c r="G548" i="7"/>
  <c r="D548" i="7"/>
  <c r="C546" i="7"/>
  <c r="E546" i="7"/>
  <c r="F546" i="7"/>
  <c r="G546" i="7"/>
  <c r="D334" i="7"/>
  <c r="D333" i="7" s="1"/>
  <c r="D332" i="7" s="1"/>
  <c r="D331" i="7" s="1"/>
  <c r="D330" i="7" s="1"/>
  <c r="D329" i="7" s="1"/>
  <c r="D328" i="7" s="1"/>
  <c r="E322" i="7"/>
  <c r="E321" i="7" s="1"/>
  <c r="D322" i="7"/>
  <c r="D321" i="7" s="1"/>
  <c r="D320" i="7" s="1"/>
  <c r="C322" i="7"/>
  <c r="C321" i="7" s="1"/>
  <c r="E318" i="7"/>
  <c r="D318" i="7"/>
  <c r="C318" i="7"/>
  <c r="E316" i="7"/>
  <c r="D316" i="7"/>
  <c r="C316" i="7"/>
  <c r="E313" i="7"/>
  <c r="E312" i="7" s="1"/>
  <c r="D313" i="7"/>
  <c r="D312" i="7" s="1"/>
  <c r="C313" i="7"/>
  <c r="C312" i="7" s="1"/>
  <c r="E309" i="7"/>
  <c r="D309" i="7"/>
  <c r="C309" i="7"/>
  <c r="E306" i="7"/>
  <c r="D306" i="7"/>
  <c r="C306" i="7"/>
  <c r="E299" i="7"/>
  <c r="E298" i="7" s="1"/>
  <c r="D299" i="7"/>
  <c r="D298" i="7" s="1"/>
  <c r="C299" i="7"/>
  <c r="C298" i="7" s="1"/>
  <c r="E296" i="7"/>
  <c r="D296" i="7"/>
  <c r="C296" i="7"/>
  <c r="E294" i="7"/>
  <c r="D294" i="7"/>
  <c r="C294" i="7"/>
  <c r="E291" i="7"/>
  <c r="D291" i="7"/>
  <c r="C291" i="7"/>
  <c r="D282" i="7"/>
  <c r="D281" i="7" s="1"/>
  <c r="D279" i="7" s="1"/>
  <c r="D278" i="7" s="1"/>
  <c r="D277" i="7" s="1"/>
  <c r="D275" i="7"/>
  <c r="D274" i="7" s="1"/>
  <c r="D272" i="7" s="1"/>
  <c r="D271" i="7" s="1"/>
  <c r="D270" i="7" s="1"/>
  <c r="D269" i="7" s="1"/>
  <c r="E266" i="7"/>
  <c r="E265" i="7" s="1"/>
  <c r="D266" i="7"/>
  <c r="D265" i="7" s="1"/>
  <c r="C266" i="7"/>
  <c r="C265" i="7" s="1"/>
  <c r="E254" i="7"/>
  <c r="D254" i="7"/>
  <c r="C254" i="7"/>
  <c r="E252" i="7"/>
  <c r="D252" i="7"/>
  <c r="C252" i="7"/>
  <c r="E247" i="7"/>
  <c r="C247" i="7"/>
  <c r="E244" i="7"/>
  <c r="E243" i="7" s="1"/>
  <c r="D244" i="7"/>
  <c r="D243" i="7" s="1"/>
  <c r="C244" i="7"/>
  <c r="C243" i="7" s="1"/>
  <c r="E240" i="7"/>
  <c r="D240" i="7"/>
  <c r="C240" i="7"/>
  <c r="E238" i="7"/>
  <c r="D238" i="7"/>
  <c r="C238" i="7"/>
  <c r="E233" i="7"/>
  <c r="D233" i="7"/>
  <c r="C233" i="7"/>
  <c r="E230" i="7"/>
  <c r="D230" i="7"/>
  <c r="C230" i="7"/>
  <c r="E228" i="7"/>
  <c r="D228" i="7"/>
  <c r="C228" i="7"/>
  <c r="E222" i="7"/>
  <c r="D222" i="7"/>
  <c r="C222" i="7"/>
  <c r="E219" i="7"/>
  <c r="D219" i="7"/>
  <c r="C219" i="7"/>
  <c r="E216" i="7"/>
  <c r="D216" i="7"/>
  <c r="C216" i="7"/>
  <c r="E211" i="7"/>
  <c r="D211" i="7"/>
  <c r="C211" i="7"/>
  <c r="E208" i="7"/>
  <c r="D208" i="7"/>
  <c r="C208" i="7"/>
  <c r="E206" i="7"/>
  <c r="D206" i="7"/>
  <c r="C206" i="7"/>
  <c r="E204" i="7"/>
  <c r="D204" i="7"/>
  <c r="C204" i="7"/>
  <c r="E200" i="7"/>
  <c r="D200" i="7"/>
  <c r="C200" i="7"/>
  <c r="E198" i="7"/>
  <c r="D198" i="7"/>
  <c r="C198" i="7"/>
  <c r="E192" i="7"/>
  <c r="D192" i="7"/>
  <c r="C192" i="7"/>
  <c r="E189" i="7"/>
  <c r="D189" i="7"/>
  <c r="C189" i="7"/>
  <c r="E187" i="7"/>
  <c r="D187" i="7"/>
  <c r="C187" i="7"/>
  <c r="E183" i="7"/>
  <c r="D183" i="7"/>
  <c r="C183" i="7"/>
  <c r="E175" i="7"/>
  <c r="E174" i="7" s="1"/>
  <c r="D175" i="7"/>
  <c r="D174" i="7" s="1"/>
  <c r="C175" i="7"/>
  <c r="C174" i="7" s="1"/>
  <c r="E172" i="7"/>
  <c r="E171" i="7" s="1"/>
  <c r="D172" i="7"/>
  <c r="D171" i="7" s="1"/>
  <c r="C172" i="7"/>
  <c r="C171" i="7" s="1"/>
  <c r="E163" i="7"/>
  <c r="D163" i="7"/>
  <c r="C163" i="7"/>
  <c r="C162" i="7" s="1"/>
  <c r="E160" i="7"/>
  <c r="E159" i="7" s="1"/>
  <c r="D160" i="7"/>
  <c r="D159" i="7" s="1"/>
  <c r="C160" i="7"/>
  <c r="C159" i="7" s="1"/>
  <c r="E151" i="7"/>
  <c r="E150" i="7" s="1"/>
  <c r="D151" i="7"/>
  <c r="D150" i="7" s="1"/>
  <c r="C151" i="7"/>
  <c r="C150" i="7" s="1"/>
  <c r="E148" i="7"/>
  <c r="E147" i="7" s="1"/>
  <c r="D148" i="7"/>
  <c r="D147" i="7" s="1"/>
  <c r="C148" i="7"/>
  <c r="C147" i="7" s="1"/>
  <c r="E145" i="7"/>
  <c r="D145" i="7"/>
  <c r="C145" i="7"/>
  <c r="E143" i="7"/>
  <c r="D143" i="7"/>
  <c r="C143" i="7"/>
  <c r="E139" i="7"/>
  <c r="E138" i="7" s="1"/>
  <c r="D139" i="7"/>
  <c r="D138" i="7" s="1"/>
  <c r="C139" i="7"/>
  <c r="C138" i="7" s="1"/>
  <c r="E134" i="7"/>
  <c r="E133" i="7" s="1"/>
  <c r="D134" i="7"/>
  <c r="D133" i="7" s="1"/>
  <c r="C134" i="7"/>
  <c r="C133" i="7" s="1"/>
  <c r="E131" i="7"/>
  <c r="E130" i="7" s="1"/>
  <c r="D131" i="7"/>
  <c r="D130" i="7" s="1"/>
  <c r="C131" i="7"/>
  <c r="C130" i="7" s="1"/>
  <c r="E123" i="7"/>
  <c r="E122" i="7" s="1"/>
  <c r="D123" i="7"/>
  <c r="D122" i="7" s="1"/>
  <c r="C123" i="7"/>
  <c r="C122" i="7" s="1"/>
  <c r="E120" i="7"/>
  <c r="D120" i="7"/>
  <c r="C120" i="7"/>
  <c r="E118" i="7"/>
  <c r="D118" i="7"/>
  <c r="C118" i="7"/>
  <c r="E99" i="7"/>
  <c r="E98" i="7" s="1"/>
  <c r="D99" i="7"/>
  <c r="D98" i="7" s="1"/>
  <c r="C99" i="7"/>
  <c r="C98" i="7" s="1"/>
  <c r="C97" i="7" s="1"/>
  <c r="E94" i="7"/>
  <c r="D94" i="7"/>
  <c r="C94" i="7"/>
  <c r="E91" i="7"/>
  <c r="D91" i="7"/>
  <c r="C91" i="7"/>
  <c r="E89" i="7"/>
  <c r="D89" i="7"/>
  <c r="C89" i="7"/>
  <c r="E87" i="7"/>
  <c r="D87" i="7"/>
  <c r="C87" i="7"/>
  <c r="E84" i="7"/>
  <c r="D84" i="7"/>
  <c r="C84" i="7"/>
  <c r="E81" i="7"/>
  <c r="E80" i="7" s="1"/>
  <c r="D81" i="7"/>
  <c r="D80" i="7" s="1"/>
  <c r="C81" i="7"/>
  <c r="C80" i="7" s="1"/>
  <c r="E77" i="7"/>
  <c r="D77" i="7"/>
  <c r="C77" i="7"/>
  <c r="E75" i="7"/>
  <c r="D75" i="7"/>
  <c r="C75" i="7"/>
  <c r="E71" i="7"/>
  <c r="D71" i="7"/>
  <c r="C71" i="7"/>
  <c r="E69" i="7"/>
  <c r="D69" i="7"/>
  <c r="C69" i="7"/>
  <c r="E63" i="7"/>
  <c r="D63" i="7"/>
  <c r="C63" i="7"/>
  <c r="E60" i="7"/>
  <c r="D60" i="7"/>
  <c r="C60" i="7"/>
  <c r="E57" i="7"/>
  <c r="D57" i="7"/>
  <c r="C57" i="7"/>
  <c r="E52" i="7"/>
  <c r="D52" i="7"/>
  <c r="C52" i="7"/>
  <c r="E49" i="7"/>
  <c r="D49" i="7"/>
  <c r="C49" i="7"/>
  <c r="E46" i="7"/>
  <c r="D46" i="7"/>
  <c r="C46" i="7"/>
  <c r="E43" i="7"/>
  <c r="D43" i="7"/>
  <c r="C43" i="7"/>
  <c r="E39" i="7"/>
  <c r="D39" i="7"/>
  <c r="C39" i="7"/>
  <c r="E33" i="7"/>
  <c r="D33" i="7"/>
  <c r="C33" i="7"/>
  <c r="E30" i="7"/>
  <c r="D30" i="7"/>
  <c r="C30" i="7"/>
  <c r="E28" i="7"/>
  <c r="D28" i="7"/>
  <c r="C28" i="7"/>
  <c r="E23" i="7"/>
  <c r="D23" i="7"/>
  <c r="C23" i="7"/>
  <c r="E13" i="6"/>
  <c r="F13" i="6"/>
  <c r="F12" i="6" s="1"/>
  <c r="G13" i="6"/>
  <c r="G12" i="6" s="1"/>
  <c r="H13" i="6"/>
  <c r="E12" i="6"/>
  <c r="H12" i="6"/>
  <c r="E9" i="6"/>
  <c r="F9" i="6"/>
  <c r="G9" i="6"/>
  <c r="H9" i="6"/>
  <c r="H8" i="6" s="1"/>
  <c r="E8" i="6"/>
  <c r="F8" i="6"/>
  <c r="G8" i="6"/>
  <c r="D8" i="6"/>
  <c r="D9" i="6"/>
  <c r="D13" i="6"/>
  <c r="D12" i="6" s="1"/>
  <c r="E246" i="3"/>
  <c r="E245" i="3" s="1"/>
  <c r="E244" i="3" s="1"/>
  <c r="E243" i="3" s="1"/>
  <c r="D246" i="3"/>
  <c r="D245" i="3" s="1"/>
  <c r="D244" i="3" s="1"/>
  <c r="D243" i="3" s="1"/>
  <c r="C246" i="3"/>
  <c r="C245" i="3" s="1"/>
  <c r="C244" i="3" s="1"/>
  <c r="C243" i="3" s="1"/>
  <c r="E241" i="3"/>
  <c r="D241" i="3"/>
  <c r="C241" i="3"/>
  <c r="E240" i="3"/>
  <c r="D240" i="3"/>
  <c r="C240" i="3"/>
  <c r="E238" i="3"/>
  <c r="E237" i="3" s="1"/>
  <c r="D238" i="3"/>
  <c r="D237" i="3" s="1"/>
  <c r="C238" i="3"/>
  <c r="C237" i="3" s="1"/>
  <c r="E235" i="3"/>
  <c r="D235" i="3"/>
  <c r="C235" i="3"/>
  <c r="C234" i="3" s="1"/>
  <c r="E234" i="3"/>
  <c r="D234" i="3"/>
  <c r="E230" i="3"/>
  <c r="D230" i="3"/>
  <c r="C230" i="3"/>
  <c r="E227" i="3"/>
  <c r="D227" i="3"/>
  <c r="C227" i="3"/>
  <c r="E225" i="3"/>
  <c r="D225" i="3"/>
  <c r="C225" i="3"/>
  <c r="E223" i="3"/>
  <c r="D223" i="3"/>
  <c r="C223" i="3"/>
  <c r="E220" i="3"/>
  <c r="E219" i="3" s="1"/>
  <c r="D220" i="3"/>
  <c r="C220" i="3"/>
  <c r="E217" i="3"/>
  <c r="D217" i="3"/>
  <c r="D216" i="3" s="1"/>
  <c r="C217" i="3"/>
  <c r="C216" i="3" s="1"/>
  <c r="E216" i="3"/>
  <c r="E213" i="3"/>
  <c r="E212" i="3" s="1"/>
  <c r="E211" i="3" s="1"/>
  <c r="D213" i="3"/>
  <c r="D212" i="3" s="1"/>
  <c r="D211" i="3" s="1"/>
  <c r="C213" i="3"/>
  <c r="C212" i="3"/>
  <c r="C211" i="3" s="1"/>
  <c r="E208" i="3"/>
  <c r="E207" i="3" s="1"/>
  <c r="E206" i="3" s="1"/>
  <c r="D208" i="3"/>
  <c r="D207" i="3" s="1"/>
  <c r="D206" i="3" s="1"/>
  <c r="C208" i="3"/>
  <c r="C207" i="3"/>
  <c r="C206" i="3" s="1"/>
  <c r="E201" i="3"/>
  <c r="E198" i="3" s="1"/>
  <c r="D201" i="3"/>
  <c r="D198" i="3" s="1"/>
  <c r="C201" i="3"/>
  <c r="C199" i="3"/>
  <c r="E196" i="3"/>
  <c r="E195" i="3" s="1"/>
  <c r="D196" i="3"/>
  <c r="D195" i="3" s="1"/>
  <c r="C196" i="3"/>
  <c r="C195" i="3" s="1"/>
  <c r="E191" i="3"/>
  <c r="D191" i="3"/>
  <c r="C191" i="3"/>
  <c r="E189" i="3"/>
  <c r="D189" i="3"/>
  <c r="C189" i="3"/>
  <c r="E184" i="3"/>
  <c r="D184" i="3"/>
  <c r="C184" i="3"/>
  <c r="E182" i="3"/>
  <c r="D182" i="3"/>
  <c r="C182" i="3"/>
  <c r="E180" i="3"/>
  <c r="D180" i="3"/>
  <c r="C180" i="3"/>
  <c r="E175" i="3"/>
  <c r="D175" i="3"/>
  <c r="C175" i="3"/>
  <c r="E171" i="3"/>
  <c r="E170" i="3" s="1"/>
  <c r="D171" i="3"/>
  <c r="D170" i="3" s="1"/>
  <c r="C171" i="3"/>
  <c r="C170" i="3" s="1"/>
  <c r="E167" i="3"/>
  <c r="D167" i="3"/>
  <c r="C167" i="3"/>
  <c r="E165" i="3"/>
  <c r="D165" i="3"/>
  <c r="C165" i="3"/>
  <c r="E160" i="3"/>
  <c r="D160" i="3"/>
  <c r="C160" i="3"/>
  <c r="E157" i="3"/>
  <c r="D157" i="3"/>
  <c r="C157" i="3"/>
  <c r="E155" i="3"/>
  <c r="D155" i="3"/>
  <c r="C155" i="3"/>
  <c r="E149" i="3"/>
  <c r="C149" i="3"/>
  <c r="E146" i="3"/>
  <c r="C146" i="3"/>
  <c r="E143" i="3"/>
  <c r="D143" i="3"/>
  <c r="C143" i="3"/>
  <c r="C137" i="3" s="1"/>
  <c r="E138" i="3"/>
  <c r="D138" i="3"/>
  <c r="C138" i="3"/>
  <c r="E135" i="3"/>
  <c r="D135" i="3"/>
  <c r="C135" i="3"/>
  <c r="E132" i="3"/>
  <c r="D132" i="3"/>
  <c r="C132" i="3"/>
  <c r="E129" i="3"/>
  <c r="D129" i="3"/>
  <c r="C129" i="3"/>
  <c r="E125" i="3"/>
  <c r="D125" i="3"/>
  <c r="C125" i="3"/>
  <c r="E123" i="3"/>
  <c r="D123" i="3"/>
  <c r="C123" i="3"/>
  <c r="E117" i="3"/>
  <c r="D117" i="3"/>
  <c r="C117" i="3"/>
  <c r="E114" i="3"/>
  <c r="D114" i="3"/>
  <c r="C114" i="3"/>
  <c r="E112" i="3"/>
  <c r="D112" i="3"/>
  <c r="C112" i="3"/>
  <c r="E110" i="3"/>
  <c r="D110" i="3"/>
  <c r="C110" i="3"/>
  <c r="E101" i="3"/>
  <c r="D101" i="3"/>
  <c r="C101" i="3"/>
  <c r="E97" i="3"/>
  <c r="D97" i="3"/>
  <c r="C97" i="3"/>
  <c r="E94" i="3"/>
  <c r="D94" i="3"/>
  <c r="C94" i="3"/>
  <c r="E85" i="3"/>
  <c r="D86" i="3"/>
  <c r="D85" i="3" s="1"/>
  <c r="C86" i="3"/>
  <c r="C85" i="3" s="1"/>
  <c r="E83" i="3"/>
  <c r="D83" i="3"/>
  <c r="C83" i="3"/>
  <c r="D81" i="3"/>
  <c r="C81" i="3"/>
  <c r="E78" i="3"/>
  <c r="D78" i="3"/>
  <c r="C78" i="3"/>
  <c r="C77" i="3" s="1"/>
  <c r="E72" i="3"/>
  <c r="E71" i="3" s="1"/>
  <c r="E70" i="3" s="1"/>
  <c r="E69" i="3" s="1"/>
  <c r="D72" i="3"/>
  <c r="D71" i="3" s="1"/>
  <c r="D70" i="3" s="1"/>
  <c r="D69" i="3" s="1"/>
  <c r="C72" i="3"/>
  <c r="C71" i="3" s="1"/>
  <c r="C70" i="3" s="1"/>
  <c r="C69" i="3" s="1"/>
  <c r="E67" i="3"/>
  <c r="E66" i="3" s="1"/>
  <c r="E65" i="3" s="1"/>
  <c r="E64" i="3" s="1"/>
  <c r="D67" i="3"/>
  <c r="D66" i="3" s="1"/>
  <c r="D65" i="3" s="1"/>
  <c r="D64" i="3" s="1"/>
  <c r="C67" i="3"/>
  <c r="C66" i="3" s="1"/>
  <c r="C65" i="3" s="1"/>
  <c r="C64" i="3" s="1"/>
  <c r="E62" i="3"/>
  <c r="E61" i="3" s="1"/>
  <c r="E60" i="3" s="1"/>
  <c r="E59" i="3" s="1"/>
  <c r="D62" i="3"/>
  <c r="D61" i="3" s="1"/>
  <c r="D60" i="3" s="1"/>
  <c r="D59" i="3" s="1"/>
  <c r="C62" i="3"/>
  <c r="C61" i="3" s="1"/>
  <c r="C60" i="3" s="1"/>
  <c r="C59" i="3" s="1"/>
  <c r="E57" i="3"/>
  <c r="E54" i="3" s="1"/>
  <c r="E53" i="3" s="1"/>
  <c r="D57" i="3"/>
  <c r="D54" i="3" s="1"/>
  <c r="D53" i="3" s="1"/>
  <c r="C57" i="3"/>
  <c r="C54" i="3" s="1"/>
  <c r="C53" i="3" s="1"/>
  <c r="E50" i="3"/>
  <c r="E49" i="3" s="1"/>
  <c r="D50" i="3"/>
  <c r="D49" i="3" s="1"/>
  <c r="C50" i="3"/>
  <c r="C49" i="3" s="1"/>
  <c r="E47" i="3"/>
  <c r="E46" i="3" s="1"/>
  <c r="D47" i="3"/>
  <c r="D46" i="3" s="1"/>
  <c r="C47" i="3"/>
  <c r="C46" i="3" s="1"/>
  <c r="E40" i="3"/>
  <c r="E39" i="3" s="1"/>
  <c r="E38" i="3" s="1"/>
  <c r="D40" i="3"/>
  <c r="D39" i="3" s="1"/>
  <c r="D38" i="3" s="1"/>
  <c r="C40" i="3"/>
  <c r="C39" i="3"/>
  <c r="C38" i="3" s="1"/>
  <c r="E36" i="3"/>
  <c r="D36" i="3"/>
  <c r="D35" i="3" s="1"/>
  <c r="C36" i="3"/>
  <c r="C35" i="3" s="1"/>
  <c r="E35" i="3"/>
  <c r="E33" i="3"/>
  <c r="D33" i="3"/>
  <c r="C33" i="3"/>
  <c r="E30" i="3"/>
  <c r="D30" i="3"/>
  <c r="D29" i="3" s="1"/>
  <c r="D28" i="3" s="1"/>
  <c r="C30" i="3"/>
  <c r="E26" i="3"/>
  <c r="D26" i="3"/>
  <c r="D25" i="3" s="1"/>
  <c r="C26" i="3"/>
  <c r="C25" i="3" s="1"/>
  <c r="E25" i="3"/>
  <c r="E22" i="3"/>
  <c r="D22" i="3"/>
  <c r="C22" i="3"/>
  <c r="E19" i="3"/>
  <c r="D19" i="3"/>
  <c r="C19" i="3"/>
  <c r="C18" i="3" s="1"/>
  <c r="E16" i="3"/>
  <c r="E15" i="3" s="1"/>
  <c r="D16" i="3"/>
  <c r="D15" i="3" s="1"/>
  <c r="C16" i="3"/>
  <c r="C15" i="3" s="1"/>
  <c r="E29" i="3" l="1"/>
  <c r="E28" i="3" s="1"/>
  <c r="C100" i="3"/>
  <c r="C29" i="3"/>
  <c r="C28" i="3" s="1"/>
  <c r="C13" i="3" s="1"/>
  <c r="C12" i="3" s="1"/>
  <c r="C93" i="3"/>
  <c r="C219" i="3"/>
  <c r="C215" i="3" s="1"/>
  <c r="C210" i="3" s="1"/>
  <c r="C14" i="3"/>
  <c r="D219" i="3"/>
  <c r="E137" i="3"/>
  <c r="C45" i="3"/>
  <c r="E45" i="3"/>
  <c r="D45" i="3"/>
  <c r="E278" i="7"/>
  <c r="E514" i="7"/>
  <c r="D194" i="3"/>
  <c r="E18" i="3"/>
  <c r="C174" i="3"/>
  <c r="C76" i="3"/>
  <c r="E93" i="3"/>
  <c r="D137" i="3"/>
  <c r="E215" i="3"/>
  <c r="E210" i="3" s="1"/>
  <c r="D305" i="7"/>
  <c r="E396" i="7"/>
  <c r="E395" i="7" s="1"/>
  <c r="E390" i="7"/>
  <c r="E389" i="7" s="1"/>
  <c r="D182" i="7"/>
  <c r="E174" i="3"/>
  <c r="E100" i="3"/>
  <c r="E77" i="3"/>
  <c r="E76" i="3" s="1"/>
  <c r="D100" i="3"/>
  <c r="C116" i="3"/>
  <c r="D116" i="3"/>
  <c r="E116" i="3"/>
  <c r="D174" i="3"/>
  <c r="E194" i="3"/>
  <c r="D215" i="3"/>
  <c r="D210" i="3" s="1"/>
  <c r="D77" i="3"/>
  <c r="C198" i="3"/>
  <c r="C194" i="3" s="1"/>
  <c r="D93" i="3"/>
  <c r="D76" i="3" s="1"/>
  <c r="D18" i="3"/>
  <c r="D14" i="3" s="1"/>
  <c r="D13" i="3" s="1"/>
  <c r="D12" i="3" s="1"/>
  <c r="F545" i="7"/>
  <c r="D388" i="7"/>
  <c r="D157" i="7"/>
  <c r="D156" i="7" s="1"/>
  <c r="D155" i="7" s="1"/>
  <c r="D154" i="7" s="1"/>
  <c r="D153" i="7" s="1"/>
  <c r="G545" i="7"/>
  <c r="E117" i="7"/>
  <c r="C170" i="7"/>
  <c r="C169" i="7" s="1"/>
  <c r="C168" i="7" s="1"/>
  <c r="C167" i="7" s="1"/>
  <c r="C166" i="7" s="1"/>
  <c r="D545" i="7"/>
  <c r="D544" i="7" s="1"/>
  <c r="D543" i="7" s="1"/>
  <c r="D542" i="7" s="1"/>
  <c r="D541" i="7" s="1"/>
  <c r="D540" i="7" s="1"/>
  <c r="C491" i="7"/>
  <c r="C489" i="7" s="1"/>
  <c r="C487" i="7" s="1"/>
  <c r="C486" i="7" s="1"/>
  <c r="C476" i="7" s="1"/>
  <c r="E51" i="7"/>
  <c r="C117" i="7"/>
  <c r="C116" i="7" s="1"/>
  <c r="E142" i="7"/>
  <c r="E491" i="7"/>
  <c r="E489" i="7" s="1"/>
  <c r="D83" i="7"/>
  <c r="D169" i="7"/>
  <c r="C315" i="7"/>
  <c r="E532" i="7"/>
  <c r="C412" i="7"/>
  <c r="C408" i="7" s="1"/>
  <c r="C376" i="7"/>
  <c r="C375" i="7" s="1"/>
  <c r="C374" i="7" s="1"/>
  <c r="C373" i="7" s="1"/>
  <c r="C352" i="7"/>
  <c r="C347" i="7" s="1"/>
  <c r="C346" i="7" s="1"/>
  <c r="C345" i="7" s="1"/>
  <c r="C344" i="7" s="1"/>
  <c r="C327" i="7" s="1"/>
  <c r="E182" i="7"/>
  <c r="D191" i="7"/>
  <c r="E191" i="7"/>
  <c r="E315" i="7"/>
  <c r="D268" i="7"/>
  <c r="E157" i="7"/>
  <c r="E156" i="7" s="1"/>
  <c r="E155" i="7" s="1"/>
  <c r="E154" i="7" s="1"/>
  <c r="E153" i="7" s="1"/>
  <c r="C459" i="7"/>
  <c r="C142" i="7"/>
  <c r="C129" i="7"/>
  <c r="C32" i="7"/>
  <c r="C22" i="7"/>
  <c r="E305" i="7"/>
  <c r="E347" i="7"/>
  <c r="E346" i="7" s="1"/>
  <c r="E345" i="7" s="1"/>
  <c r="E344" i="7" s="1"/>
  <c r="E327" i="7" s="1"/>
  <c r="E376" i="7"/>
  <c r="E412" i="7"/>
  <c r="E459" i="7"/>
  <c r="D459" i="7"/>
  <c r="D491" i="7"/>
  <c r="D489" i="7" s="1"/>
  <c r="D488" i="7" s="1"/>
  <c r="D487" i="7" s="1"/>
  <c r="D486" i="7" s="1"/>
  <c r="D476" i="7" s="1"/>
  <c r="E545" i="7"/>
  <c r="E543" i="7" s="1"/>
  <c r="D504" i="7"/>
  <c r="D352" i="7"/>
  <c r="D347" i="7" s="1"/>
  <c r="D346" i="7" s="1"/>
  <c r="D345" i="7" s="1"/>
  <c r="D344" i="7" s="1"/>
  <c r="D327" i="7" s="1"/>
  <c r="D376" i="7"/>
  <c r="D375" i="7" s="1"/>
  <c r="D374" i="7" s="1"/>
  <c r="D373" i="7" s="1"/>
  <c r="E22" i="7"/>
  <c r="D22" i="7"/>
  <c r="C83" i="7"/>
  <c r="D32" i="7"/>
  <c r="D51" i="7"/>
  <c r="C51" i="7"/>
  <c r="E32" i="7"/>
  <c r="D117" i="7"/>
  <c r="D142" i="7"/>
  <c r="C504" i="7"/>
  <c r="E169" i="7"/>
  <c r="E168" i="7" s="1"/>
  <c r="E167" i="7" s="1"/>
  <c r="E166" i="7" s="1"/>
  <c r="D290" i="7"/>
  <c r="D289" i="7" s="1"/>
  <c r="D533" i="7"/>
  <c r="D532" i="7" s="1"/>
  <c r="D531" i="7" s="1"/>
  <c r="D530" i="7" s="1"/>
  <c r="D529" i="7" s="1"/>
  <c r="C532" i="7"/>
  <c r="C531" i="7" s="1"/>
  <c r="C530" i="7" s="1"/>
  <c r="C529" i="7" s="1"/>
  <c r="E290" i="7"/>
  <c r="C290" i="7"/>
  <c r="E210" i="7"/>
  <c r="C210" i="7"/>
  <c r="C305" i="7"/>
  <c r="C545" i="7"/>
  <c r="C543" i="7" s="1"/>
  <c r="C542" i="7" s="1"/>
  <c r="C541" i="7" s="1"/>
  <c r="C540" i="7" s="1"/>
  <c r="C105" i="7"/>
  <c r="D412" i="7"/>
  <c r="C158" i="7"/>
  <c r="C157" i="7" s="1"/>
  <c r="C156" i="7" s="1"/>
  <c r="C155" i="7" s="1"/>
  <c r="C154" i="7" s="1"/>
  <c r="C153" i="7" s="1"/>
  <c r="D247" i="7"/>
  <c r="D315" i="7"/>
  <c r="D311" i="7" s="1"/>
  <c r="E83" i="7"/>
  <c r="C182" i="7"/>
  <c r="C191" i="7"/>
  <c r="D210" i="7"/>
  <c r="C99" i="3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G8" i="10"/>
  <c r="F8" i="10"/>
  <c r="E13" i="3" l="1"/>
  <c r="E12" i="3" s="1"/>
  <c r="E488" i="7"/>
  <c r="E277" i="7"/>
  <c r="E513" i="7"/>
  <c r="E531" i="7"/>
  <c r="E542" i="7"/>
  <c r="E375" i="7"/>
  <c r="D168" i="7"/>
  <c r="D99" i="3"/>
  <c r="D75" i="3" s="1"/>
  <c r="D74" i="3" s="1"/>
  <c r="E99" i="3"/>
  <c r="E75" i="3" s="1"/>
  <c r="E74" i="3" s="1"/>
  <c r="E388" i="7"/>
  <c r="D288" i="7"/>
  <c r="D287" i="7" s="1"/>
  <c r="D286" i="7" s="1"/>
  <c r="D285" i="7" s="1"/>
  <c r="D284" i="7" s="1"/>
  <c r="C75" i="3"/>
  <c r="C74" i="3" s="1"/>
  <c r="E180" i="7"/>
  <c r="E20" i="7"/>
  <c r="E19" i="7" s="1"/>
  <c r="E18" i="7" s="1"/>
  <c r="E17" i="7" s="1"/>
  <c r="C104" i="7"/>
  <c r="C103" i="7" s="1"/>
  <c r="C102" i="7" s="1"/>
  <c r="E404" i="7"/>
  <c r="D404" i="7"/>
  <c r="D403" i="7" s="1"/>
  <c r="D402" i="7" s="1"/>
  <c r="D401" i="7" s="1"/>
  <c r="C404" i="7"/>
  <c r="C403" i="7" s="1"/>
  <c r="C402" i="7" s="1"/>
  <c r="C401" i="7" s="1"/>
  <c r="C387" i="7" s="1"/>
  <c r="E288" i="7"/>
  <c r="D20" i="7"/>
  <c r="D19" i="7" s="1"/>
  <c r="D18" i="7" s="1"/>
  <c r="D17" i="7" s="1"/>
  <c r="D16" i="7" s="1"/>
  <c r="D128" i="7"/>
  <c r="D127" i="7" s="1"/>
  <c r="D126" i="7" s="1"/>
  <c r="D125" i="7" s="1"/>
  <c r="E128" i="7"/>
  <c r="E127" i="7" s="1"/>
  <c r="E126" i="7" s="1"/>
  <c r="E125" i="7" s="1"/>
  <c r="C128" i="7"/>
  <c r="C127" i="7" s="1"/>
  <c r="C126" i="7" s="1"/>
  <c r="C125" i="7" s="1"/>
  <c r="D179" i="7"/>
  <c r="D178" i="7" s="1"/>
  <c r="D177" i="7" s="1"/>
  <c r="E104" i="7"/>
  <c r="E103" i="7" s="1"/>
  <c r="E102" i="7" s="1"/>
  <c r="C21" i="7"/>
  <c r="C20" i="7" s="1"/>
  <c r="C19" i="7" s="1"/>
  <c r="C18" i="7" s="1"/>
  <c r="C528" i="7"/>
  <c r="C287" i="7"/>
  <c r="C286" i="7" s="1"/>
  <c r="C285" i="7" s="1"/>
  <c r="D528" i="7"/>
  <c r="D104" i="7"/>
  <c r="D103" i="7" s="1"/>
  <c r="D102" i="7" s="1"/>
  <c r="C180" i="7"/>
  <c r="C179" i="7" s="1"/>
  <c r="C178" i="7" s="1"/>
  <c r="C177" i="7" s="1"/>
  <c r="C165" i="7" s="1"/>
  <c r="C15" i="7" s="1"/>
  <c r="C14" i="7" s="1"/>
  <c r="C13" i="7" s="1"/>
  <c r="J14" i="10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G14" i="10"/>
  <c r="G22" i="10" s="1"/>
  <c r="G28" i="10" s="1"/>
  <c r="G29" i="10" s="1"/>
  <c r="F14" i="10"/>
  <c r="F22" i="10" s="1"/>
  <c r="F28" i="10" s="1"/>
  <c r="F29" i="10" s="1"/>
  <c r="E487" i="7" l="1"/>
  <c r="E179" i="7"/>
  <c r="E268" i="7"/>
  <c r="E403" i="7"/>
  <c r="E504" i="7"/>
  <c r="E530" i="7"/>
  <c r="E541" i="7"/>
  <c r="E287" i="7"/>
  <c r="E374" i="7"/>
  <c r="D167" i="7"/>
  <c r="D387" i="7"/>
  <c r="E16" i="7"/>
  <c r="C101" i="7"/>
  <c r="E101" i="7"/>
  <c r="D101" i="7"/>
  <c r="C284" i="7"/>
  <c r="C16" i="7"/>
  <c r="C12" i="7" s="1"/>
  <c r="E486" i="7" l="1"/>
  <c r="E178" i="7"/>
  <c r="E402" i="7"/>
  <c r="E529" i="7"/>
  <c r="E540" i="7"/>
  <c r="E286" i="7"/>
  <c r="E373" i="7"/>
  <c r="D166" i="7"/>
  <c r="E476" i="7" l="1"/>
  <c r="E177" i="7"/>
  <c r="E401" i="7"/>
  <c r="E528" i="7"/>
  <c r="E285" i="7"/>
  <c r="D165" i="7"/>
  <c r="E165" i="7" l="1"/>
  <c r="E387" i="7"/>
  <c r="E284" i="7"/>
  <c r="D15" i="7"/>
  <c r="E15" i="7" l="1"/>
  <c r="D14" i="7"/>
  <c r="E14" i="7" l="1"/>
  <c r="D13" i="7"/>
  <c r="E13" i="7" l="1"/>
  <c r="D12" i="7"/>
  <c r="E12" i="7" l="1"/>
  <c r="F12" i="7" s="1"/>
  <c r="G12" i="7" l="1"/>
  <c r="B10" i="5"/>
  <c r="E10" i="5" s="1"/>
</calcChain>
</file>

<file path=xl/comments1.xml><?xml version="1.0" encoding="utf-8"?>
<comments xmlns="http://schemas.openxmlformats.org/spreadsheetml/2006/main">
  <authors>
    <author>Windows korisnik</author>
  </authors>
  <commentList>
    <comment ref="B10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 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<sst xmlns="http://schemas.openxmlformats.org/spreadsheetml/2006/main" count="1573" uniqueCount="546">
  <si>
    <t>PRIHODI UKUPNO</t>
  </si>
  <si>
    <t>RASHODI UKUPNO</t>
  </si>
  <si>
    <t>NETO FINANCIRANJE</t>
  </si>
  <si>
    <t xml:space="preserve">A. RAČUN PRIHODA I RASHODA </t>
  </si>
  <si>
    <t>Razred</t>
  </si>
  <si>
    <t>Skupina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</si>
  <si>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</si>
  <si>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</si>
  <si>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</si>
  <si>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</si>
  <si>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</si>
  <si>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</si>
  <si>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</si>
  <si>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</si>
  <si>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</si>
  <si>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</si>
  <si>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</si>
  <si>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</si>
  <si>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</si>
  <si>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</si>
  <si>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</si>
  <si>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</si>
  <si>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</si>
  <si>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</si>
  <si>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Naziv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</si>
  <si>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</si>
  <si>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</si>
  <si>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</si>
  <si>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</si>
  <si>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</si>
  <si>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</si>
  <si>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</si>
  <si>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</si>
  <si>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</si>
  <si>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</si>
  <si>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</si>
  <si>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</si>
  <si>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</si>
  <si>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</si>
  <si>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</si>
  <si>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</si>
  <si>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RASHODI POSLOVANJA PREMA IZVORIMA FINANCIRANJA</t>
  </si>
  <si>
    <t>Brojčana oznaka i naziv</t>
  </si>
  <si>
    <t>B. RAČUN FINANCIRANJA PREMA EKONOMSKOJ KLASIFIKACIJI</t>
  </si>
  <si>
    <t>PRIMICI UKUPNO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</si>
  <si>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</si>
  <si>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</si>
  <si>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</si>
  <si>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</si>
  <si>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</si>
  <si>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</si>
  <si>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</si>
  <si>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</si>
  <si>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</si>
  <si>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</si>
  <si>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IZVRŠENJE</t>
  </si>
  <si>
    <t>PLAN</t>
  </si>
  <si>
    <t>BROJ KONTA</t>
  </si>
  <si>
    <t>VRSTA PRIHODA / PRIMITAKA</t>
  </si>
  <si>
    <t>2022.</t>
  </si>
  <si>
    <t>2023</t>
  </si>
  <si>
    <t xml:space="preserve">UKUPNO PRIHODI / PRIMICI	</t>
  </si>
  <si>
    <t/>
  </si>
  <si>
    <t>6</t>
  </si>
  <si>
    <t xml:space="preserve">Prihodi poslovanja                                                                                  </t>
  </si>
  <si>
    <t>63</t>
  </si>
  <si>
    <t>632</t>
  </si>
  <si>
    <t xml:space="preserve">Pomoći od međunarodnih organizacija te institucija i tijela EU                                      </t>
  </si>
  <si>
    <t>6323</t>
  </si>
  <si>
    <t>Tekuće pomoći od institucija i tijela  EU</t>
  </si>
  <si>
    <t>63231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</si>
  <si>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</si>
  <si>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</si>
  <si>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</si>
  <si>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</si>
  <si>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</si>
  <si>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</si>
  <si>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</si>
  <si>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</si>
  <si>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</si>
  <si>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</si>
  <si>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</si>
  <si>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</si>
  <si>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</si>
  <si>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</si>
  <si>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638</t>
  </si>
  <si>
    <t>Pomoći temeljem prijenosa EU sredstava</t>
  </si>
  <si>
    <t>6381</t>
  </si>
  <si>
    <t>Tekuće pomoći temeljem prijenosa EU sredstava</t>
  </si>
  <si>
    <t>63811</t>
  </si>
  <si>
    <t>Tekuće pomoći iz državnog proračuna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</si>
  <si>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</si>
  <si>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</si>
  <si>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</si>
  <si>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</si>
  <si>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6413</t>
  </si>
  <si>
    <t xml:space="preserve">Kamate na oročena sredstva i depozite po viđenju                                                    </t>
  </si>
  <si>
    <t>Kamate na oročena sredstva</t>
  </si>
  <si>
    <t>64132</t>
  </si>
  <si>
    <t xml:space="preserve">Kamate na depozite po viđenju                                                                       </t>
  </si>
  <si>
    <t>Prihodi od pozitivnih tečajnih razlika</t>
  </si>
  <si>
    <t>642</t>
  </si>
  <si>
    <t xml:space="preserve">Prihodi od nefinancijske imovine                                                                    </t>
  </si>
  <si>
    <t>6422</t>
  </si>
  <si>
    <t xml:space="preserve">Prihodi od zakupa i iznajmljivanja imovine                                                          </t>
  </si>
  <si>
    <t>64225</t>
  </si>
  <si>
    <t xml:space="preserve">Prihodi od zakupa poslovnih objekata                                                                </t>
  </si>
  <si>
    <t>65</t>
  </si>
  <si>
    <t xml:space="preserve">Prihodi od upravnih i administrativnih pristojbi, pristojbi po posebnim propisima i naknada         </t>
  </si>
  <si>
    <t>652</t>
  </si>
  <si>
    <t xml:space="preserve">Prihodi po posebnim propisima                                                                       </t>
  </si>
  <si>
    <t>6526</t>
  </si>
  <si>
    <t xml:space="preserve">Ostali nespomenuti prihodi                                                                          </t>
  </si>
  <si>
    <t>65264</t>
  </si>
  <si>
    <t>Sufinanciranje cijene usluge, participacije i slično</t>
  </si>
  <si>
    <t>65267</t>
  </si>
  <si>
    <t xml:space="preserve">Prihodi s naslova osiguranja, refundacije štete i totalne štete                                     </t>
  </si>
  <si>
    <t>65268</t>
  </si>
  <si>
    <t xml:space="preserve">Ostali prihodi za posebne namjene                                                                   </t>
  </si>
  <si>
    <t>65269</t>
  </si>
  <si>
    <t xml:space="preserve">Ostali nespomenuti prihodi po posebnim propisima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</si>
  <si>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</si>
  <si>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</si>
  <si>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</si>
  <si>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</si>
  <si>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</si>
  <si>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</si>
  <si>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66151</t>
  </si>
  <si>
    <t>663</t>
  </si>
  <si>
    <t>Donacije od pravnih i fizičkih osoba izvan općeg proračuna</t>
  </si>
  <si>
    <t>6631</t>
  </si>
  <si>
    <t xml:space="preserve">Tekuće donacije                                                                                     </t>
  </si>
  <si>
    <t>Tekuće donacije od fizičkih osoba</t>
  </si>
  <si>
    <t>66313</t>
  </si>
  <si>
    <t xml:space="preserve">Tekuće donacije od trgovačkih društava                                                              </t>
  </si>
  <si>
    <t>67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</si>
  <si>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</si>
  <si>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</si>
  <si>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</si>
  <si>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</si>
  <si>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</si>
  <si>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6712</t>
  </si>
  <si>
    <t>Prihodi iz nadležnog proračuna za financiranje rashoda za nabavu nefinancijske imovine</t>
  </si>
  <si>
    <t>67121</t>
  </si>
  <si>
    <t>7</t>
  </si>
  <si>
    <t xml:space="preserve">Prihodi od prodaje nefinancijske imovine                     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</si>
  <si>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</si>
  <si>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</si>
  <si>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</si>
  <si>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</si>
  <si>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7211</t>
  </si>
  <si>
    <t xml:space="preserve">Stambeni objekti                                                                                    </t>
  </si>
  <si>
    <t>72111</t>
  </si>
  <si>
    <t xml:space="preserve">Stambeni objekti za zaposlene                                                                       </t>
  </si>
  <si>
    <t>8</t>
  </si>
  <si>
    <t xml:space="preserve">Primici od financijske imovine i zaduživanja                                                        </t>
  </si>
  <si>
    <t>84</t>
  </si>
  <si>
    <t xml:space="preserve">Primici od zaduživanja                                                                              </t>
  </si>
  <si>
    <t>844</t>
  </si>
  <si>
    <t xml:space="preserve">Primljeni krediti i zajmovi od kreditnih i ostalih financijskih institucija izvan javnog sektora    </t>
  </si>
  <si>
    <t>8445</t>
  </si>
  <si>
    <t>Primljeni zajmovi od ostalih tuzemnih financijskih institucija izvan javnog sektora</t>
  </si>
  <si>
    <t>84453</t>
  </si>
  <si>
    <t>Primljeni financijski leasing od ostalih tuzemnih financijskih institucija izvan javnog sektora</t>
  </si>
  <si>
    <t>9</t>
  </si>
  <si>
    <t xml:space="preserve">Vlastiti izvori                                                                                     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</si>
  <si>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</si>
  <si>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</si>
  <si>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</si>
  <si>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</si>
  <si>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9221</t>
  </si>
  <si>
    <t xml:space="preserve">Višak prihoda                                                                                       </t>
  </si>
  <si>
    <t>92211</t>
  </si>
  <si>
    <t xml:space="preserve">Višak prihoda poslovanja                                                                            </t>
  </si>
  <si>
    <t xml:space="preserve">UKUPNO RASHODI / IZDACI	</t>
  </si>
  <si>
    <t>3</t>
  </si>
  <si>
    <t xml:space="preserve">Rashodi poslovanja                      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</si>
  <si>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</si>
  <si>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</si>
  <si>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</si>
  <si>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</si>
  <si>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</si>
  <si>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</si>
  <si>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31111</t>
  </si>
  <si>
    <t xml:space="preserve">Plaće za zaposlene                                                                                  </t>
  </si>
  <si>
    <t>31113</t>
  </si>
  <si>
    <t xml:space="preserve">Plaće po sudskim presudama                                                                          </t>
  </si>
  <si>
    <t>3113</t>
  </si>
  <si>
    <t xml:space="preserve">Plaće za prekovremeni rad                                                                           </t>
  </si>
  <si>
    <t>31131</t>
  </si>
  <si>
    <t>3114</t>
  </si>
  <si>
    <t xml:space="preserve">Plaće za posebne uvjete rada                                                                        </t>
  </si>
  <si>
    <t>31141</t>
  </si>
  <si>
    <t>312</t>
  </si>
  <si>
    <t xml:space="preserve">Ostali rashodi za zaposlene                                                                         </t>
  </si>
  <si>
    <t>3121</t>
  </si>
  <si>
    <t>31212</t>
  </si>
  <si>
    <t xml:space="preserve">Nagrade                                                                                             </t>
  </si>
  <si>
    <t>31213</t>
  </si>
  <si>
    <t xml:space="preserve">Darovi                                                                                              </t>
  </si>
  <si>
    <t>Otpremnine</t>
  </si>
  <si>
    <t>31215</t>
  </si>
  <si>
    <t>Naknade za bolest, invalidnost i smrtni slučaj</t>
  </si>
  <si>
    <t>31216</t>
  </si>
  <si>
    <t xml:space="preserve">Regres za godišnji odmor                                                                            </t>
  </si>
  <si>
    <t>31219</t>
  </si>
  <si>
    <t xml:space="preserve">Ostali nenavedeni rashodi za zaposlene                                                              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</si>
  <si>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</si>
  <si>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</si>
  <si>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</si>
  <si>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</si>
  <si>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31321</t>
  </si>
  <si>
    <t>31322</t>
  </si>
  <si>
    <t xml:space="preserve">Doprinos za obvezno zdravstveno osiguranje zaštite zdravlja na radu                                 </t>
  </si>
  <si>
    <t>3133</t>
  </si>
  <si>
    <t xml:space="preserve">Doprinosi za obvezno osiguranje u slučaju nezaposlenosti                                            </t>
  </si>
  <si>
    <t>31332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</si>
  <si>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</si>
  <si>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</si>
  <si>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</si>
  <si>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</si>
  <si>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</si>
  <si>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</si>
  <si>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32111</t>
  </si>
  <si>
    <t xml:space="preserve">Dnevnice za službeni put u zemlji                                                                   </t>
  </si>
  <si>
    <t>32112</t>
  </si>
  <si>
    <t xml:space="preserve">Dnevnice za službeni put u inozemstvu                                                               </t>
  </si>
  <si>
    <t>32113</t>
  </si>
  <si>
    <t xml:space="preserve">Naknade za smještaj na službenom putu u zemlji                                                      </t>
  </si>
  <si>
    <t>32114</t>
  </si>
  <si>
    <t xml:space="preserve">Naknade za smještaj na službenom putu u inozemstvu                                                  </t>
  </si>
  <si>
    <t>32115</t>
  </si>
  <si>
    <t xml:space="preserve">Naknade za prijevoz na službenom putu u zemlji                                                      </t>
  </si>
  <si>
    <t>32116</t>
  </si>
  <si>
    <t xml:space="preserve">Naknade za prijevoz na službenom putu u inozemstvu                                                  </t>
  </si>
  <si>
    <t>32117</t>
  </si>
  <si>
    <t>Dnevnice per diem</t>
  </si>
  <si>
    <t>Ostali rashodi za službena putovanja</t>
  </si>
  <si>
    <t>3212</t>
  </si>
  <si>
    <t xml:space="preserve">Naknade za prijevoz, za rad na terenu i odvojeni život                                              </t>
  </si>
  <si>
    <t>32121</t>
  </si>
  <si>
    <t xml:space="preserve">Naknade za prijevoz na posao i s posla                                                              </t>
  </si>
  <si>
    <t>3213</t>
  </si>
  <si>
    <t xml:space="preserve">Stručno usavršavanje zaposlenika                                                                    </t>
  </si>
  <si>
    <t>32131</t>
  </si>
  <si>
    <t xml:space="preserve">Seminari, savjetovanja i simpoziji                                                                  </t>
  </si>
  <si>
    <t>3214</t>
  </si>
  <si>
    <t xml:space="preserve">Ostale naknade troškova zaposlenima                                                                 </t>
  </si>
  <si>
    <t>32141</t>
  </si>
  <si>
    <t xml:space="preserve">Naknada za korištenje privatnog automobila u službene svrhe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</si>
  <si>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</si>
  <si>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</si>
  <si>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</si>
  <si>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</si>
  <si>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32211</t>
  </si>
  <si>
    <t xml:space="preserve">Uredski materijal                                                                                   </t>
  </si>
  <si>
    <t>32212</t>
  </si>
  <si>
    <t xml:space="preserve">Literatura (publikacije, časopisi, glasila, knjige i ostalo)                                        </t>
  </si>
  <si>
    <t>32214</t>
  </si>
  <si>
    <t xml:space="preserve">Materijal i sredstva za čišćenje i održavanje                                                       </t>
  </si>
  <si>
    <t>32216</t>
  </si>
  <si>
    <t xml:space="preserve">Materijal za higijenske potrebe i njegu                                                             </t>
  </si>
  <si>
    <t>32219</t>
  </si>
  <si>
    <t xml:space="preserve">Ostali materijal za potrebe redovnog poslovanja                                                     </t>
  </si>
  <si>
    <t>3222</t>
  </si>
  <si>
    <t xml:space="preserve">Materijal i sirovine                                                                                </t>
  </si>
  <si>
    <t>32224</t>
  </si>
  <si>
    <t xml:space="preserve">Namirnice           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</si>
  <si>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</si>
  <si>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</si>
  <si>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32231</t>
  </si>
  <si>
    <t xml:space="preserve">Električna energija                                                                                 </t>
  </si>
  <si>
    <t>32233</t>
  </si>
  <si>
    <t xml:space="preserve">Plin                                                                                                </t>
  </si>
  <si>
    <t>32234</t>
  </si>
  <si>
    <t xml:space="preserve">Motorni benzin i dizel gorivo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</si>
  <si>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</si>
  <si>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</si>
  <si>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32241</t>
  </si>
  <si>
    <t>Materijal i dijelovi za tekuće i investicijsko održavanje građevinskih objekata</t>
  </si>
  <si>
    <t>32242</t>
  </si>
  <si>
    <t xml:space="preserve">Materijal i dijelovi za tekuće i investicijsko održavanje postrojenja i opreme                      </t>
  </si>
  <si>
    <t>3225</t>
  </si>
  <si>
    <t xml:space="preserve">Sitni inventar i auto gume                                                                          </t>
  </si>
  <si>
    <t>32251</t>
  </si>
  <si>
    <t xml:space="preserve">Sitni inventar                                                                                      </t>
  </si>
  <si>
    <t>32252</t>
  </si>
  <si>
    <t xml:space="preserve">Auto gume                 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</si>
  <si>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</si>
  <si>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</si>
  <si>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32271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</si>
  <si>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</si>
  <si>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</si>
  <si>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</si>
  <si>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</si>
  <si>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32311</t>
  </si>
  <si>
    <t xml:space="preserve">Usluge telefona, telefaksa                                                                          </t>
  </si>
  <si>
    <t>32312</t>
  </si>
  <si>
    <t xml:space="preserve">Usluge interneta                                                                                    </t>
  </si>
  <si>
    <t>32313</t>
  </si>
  <si>
    <t xml:space="preserve">Poštarina (pisma, tiskanice i sl.)                                                                  </t>
  </si>
  <si>
    <t>32319</t>
  </si>
  <si>
    <t xml:space="preserve">Ostale usluge za komunikaciju i prijevoz                                                            </t>
  </si>
  <si>
    <t>3232</t>
  </si>
  <si>
    <t xml:space="preserve">Usluge tekućeg i investicijskog održavanja                                                          </t>
  </si>
  <si>
    <t>32321</t>
  </si>
  <si>
    <t xml:space="preserve">Usluge tekućeg i investicijskog održavanja građevinskih objekata                                    </t>
  </si>
  <si>
    <t>32322</t>
  </si>
  <si>
    <t xml:space="preserve">Usluge tekućeg i investicijskog održavanja postrojenja i opreme                                     </t>
  </si>
  <si>
    <t>3233</t>
  </si>
  <si>
    <t xml:space="preserve">Usluge promidžbe i informiranja                                                                     </t>
  </si>
  <si>
    <t>32332</t>
  </si>
  <si>
    <t xml:space="preserve">Tisak                                                                                               </t>
  </si>
  <si>
    <t>32339</t>
  </si>
  <si>
    <t xml:space="preserve">Ostale usluge promidžbe i informiranja                                                              </t>
  </si>
  <si>
    <t>3234</t>
  </si>
  <si>
    <t xml:space="preserve">Komunalne usluge                                                                                    </t>
  </si>
  <si>
    <t>32341</t>
  </si>
  <si>
    <t xml:space="preserve">Opskrba vodom                                                                                       </t>
  </si>
  <si>
    <t>32342</t>
  </si>
  <si>
    <t xml:space="preserve">Iznošenje i odvoz smeća                                                                             </t>
  </si>
  <si>
    <t>32343</t>
  </si>
  <si>
    <t xml:space="preserve">Deratizacija i dezinsekcija                                                                         </t>
  </si>
  <si>
    <t>32344</t>
  </si>
  <si>
    <t xml:space="preserve">Dimnjačarske i ekološke usluge                                                                      </t>
  </si>
  <si>
    <t>32349</t>
  </si>
  <si>
    <t xml:space="preserve">Ostale komunalne usluge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</si>
  <si>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</si>
  <si>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</si>
  <si>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32352</t>
  </si>
  <si>
    <t xml:space="preserve">Zakupnine i najamnine za građevinske objekte                                                        </t>
  </si>
  <si>
    <t>3236</t>
  </si>
  <si>
    <t xml:space="preserve">Zdravstvene i veterinarske usluge                                                                   </t>
  </si>
  <si>
    <t>32361</t>
  </si>
  <si>
    <t xml:space="preserve">Obvezni i preventivni zdravstveni pregledi zaposlenika                                              </t>
  </si>
  <si>
    <t>32363</t>
  </si>
  <si>
    <t xml:space="preserve">Laboratorijske usluge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</si>
  <si>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</si>
  <si>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</si>
  <si>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32371</t>
  </si>
  <si>
    <t xml:space="preserve">Autorski honorari                                                                                   </t>
  </si>
  <si>
    <t>32372</t>
  </si>
  <si>
    <t xml:space="preserve">Ugovori o djelu                                                                                     </t>
  </si>
  <si>
    <t>32373</t>
  </si>
  <si>
    <t xml:space="preserve">Usluge odvjetnika i pravnog savjetovanja                                                            </t>
  </si>
  <si>
    <t>32379</t>
  </si>
  <si>
    <t xml:space="preserve">Ostale intelektualne usluge  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</si>
  <si>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</si>
  <si>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</si>
  <si>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32389</t>
  </si>
  <si>
    <t xml:space="preserve">Ostale računalne usluge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</si>
  <si>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</si>
  <si>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</si>
  <si>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32391</t>
  </si>
  <si>
    <t xml:space="preserve">Grafičke i tiskarske usluge, usluge kopiranja i uvezivanja i slično                                 </t>
  </si>
  <si>
    <t>32399</t>
  </si>
  <si>
    <t xml:space="preserve">Ostale nespomenute usluge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</si>
  <si>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</si>
  <si>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</si>
  <si>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</si>
  <si>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32411</t>
  </si>
  <si>
    <t xml:space="preserve">Naknade troškova službenog puta                                                                     </t>
  </si>
  <si>
    <t>32412</t>
  </si>
  <si>
    <t xml:space="preserve">Naknade ostalih troškova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</si>
  <si>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</si>
  <si>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</si>
  <si>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</si>
  <si>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</si>
  <si>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32921</t>
  </si>
  <si>
    <t xml:space="preserve">Premije osiguranja prijevoznih sredstava                                                            </t>
  </si>
  <si>
    <t>32922</t>
  </si>
  <si>
    <t xml:space="preserve">Premije osiguranja ostale imovine                                                                   </t>
  </si>
  <si>
    <t>32923</t>
  </si>
  <si>
    <t xml:space="preserve">Premije osiguranja zaposlenih                                                                       </t>
  </si>
  <si>
    <t>Premije osiguranja učenika</t>
  </si>
  <si>
    <t>3293</t>
  </si>
  <si>
    <t xml:space="preserve">Reprezentacija                                                                                      </t>
  </si>
  <si>
    <t>32931</t>
  </si>
  <si>
    <t>3294</t>
  </si>
  <si>
    <t>Članarine i norme</t>
  </si>
  <si>
    <t>32941</t>
  </si>
  <si>
    <t xml:space="preserve">Tuzemne članarine                                                                                   </t>
  </si>
  <si>
    <t>3295</t>
  </si>
  <si>
    <t xml:space="preserve">Pristojbe i naknade                                                                                 </t>
  </si>
  <si>
    <t>32952</t>
  </si>
  <si>
    <t xml:space="preserve">Sudske pristojbe                                                                                    </t>
  </si>
  <si>
    <t>Ostale pristojbe i naknade</t>
  </si>
  <si>
    <t>32955</t>
  </si>
  <si>
    <t>Novčana naknada poslodavca zbog nezapošljavanja osoba s invaliditetom</t>
  </si>
  <si>
    <t>32959</t>
  </si>
  <si>
    <t>3296</t>
  </si>
  <si>
    <t>Troškovi sudskih postupaka</t>
  </si>
  <si>
    <t>32961</t>
  </si>
  <si>
    <t>3299</t>
  </si>
  <si>
    <t>32991</t>
  </si>
  <si>
    <t xml:space="preserve">Rashodi protokola (vijenci, cvijeće, svijeće i slično)                                              </t>
  </si>
  <si>
    <t>32999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</si>
  <si>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</si>
  <si>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</si>
  <si>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</si>
  <si>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</si>
  <si>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</si>
  <si>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</si>
  <si>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34235</t>
  </si>
  <si>
    <t xml:space="preserve">Kamate za primljene zajmove od ostalih tuzemnih financijskih institucija izvan javnog sektora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</si>
  <si>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</si>
  <si>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</si>
  <si>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</si>
  <si>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</si>
  <si>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34312</t>
  </si>
  <si>
    <t xml:space="preserve">Usluge platnog prometa    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</si>
  <si>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</si>
  <si>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</si>
  <si>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34331</t>
  </si>
  <si>
    <t xml:space="preserve">Zatezne kamate za poreze                                                                            </t>
  </si>
  <si>
    <t>34332</t>
  </si>
  <si>
    <t xml:space="preserve">Zatezne kamate na doprinose                                                                         </t>
  </si>
  <si>
    <t>34333</t>
  </si>
  <si>
    <t xml:space="preserve">Zatezne kamate iz poslovnih odnosa                                                                  </t>
  </si>
  <si>
    <t>34339</t>
  </si>
  <si>
    <t xml:space="preserve">Ostale zatezne kamate                              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</si>
  <si>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</si>
  <si>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</si>
  <si>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</si>
  <si>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>3812</t>
  </si>
  <si>
    <t xml:space="preserve">Tekuće donacije u naravi                                                                            </t>
  </si>
  <si>
    <t>38129</t>
  </si>
  <si>
    <t xml:space="preserve">Ostale tekuće donacije u naravi                                                                     </t>
  </si>
  <si>
    <t>4</t>
  </si>
  <si>
    <t xml:space="preserve">Rashodi za nabavu nefinancijske imovine                                                             </t>
  </si>
  <si>
    <t>Nematerijalna imovina</t>
  </si>
  <si>
    <t>Licence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</si>
  <si>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</si>
  <si>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</si>
  <si>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</si>
  <si>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</si>
  <si>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4212</t>
  </si>
  <si>
    <t xml:space="preserve">Poslovni objekti                                                                                    </t>
  </si>
  <si>
    <t>42123</t>
  </si>
  <si>
    <t xml:space="preserve">Zgrade znanstvenih i obrazovnih institucija (fakulteti, škole, vrtići i slično)                    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</si>
  <si>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</si>
  <si>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</si>
  <si>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</si>
  <si>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</si>
  <si>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42211</t>
  </si>
  <si>
    <t xml:space="preserve">Računala i računalna oprema                                                                         </t>
  </si>
  <si>
    <t>42212</t>
  </si>
  <si>
    <t xml:space="preserve">Uredski namještaj         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</si>
  <si>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</si>
  <si>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</si>
  <si>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42221</t>
  </si>
  <si>
    <t xml:space="preserve">Radio i TV prijemnici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</si>
  <si>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</si>
  <si>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</si>
  <si>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42231</t>
  </si>
  <si>
    <t xml:space="preserve">Oprema za grijanje, ventilaciju i hlađenje                                                          </t>
  </si>
  <si>
    <t>4226</t>
  </si>
  <si>
    <t xml:space="preserve">Sportska i glazbena oprema                                                                          </t>
  </si>
  <si>
    <t>42261</t>
  </si>
  <si>
    <t xml:space="preserve">Sportska oprema                                                                                     </t>
  </si>
  <si>
    <t>42262</t>
  </si>
  <si>
    <t xml:space="preserve">Glazbeni instrumenti i oprema                                                                       </t>
  </si>
  <si>
    <t>4227</t>
  </si>
  <si>
    <t xml:space="preserve">Uređaji, strojevi i oprema za ostale namjene                                                        </t>
  </si>
  <si>
    <t>42271</t>
  </si>
  <si>
    <t xml:space="preserve">Uređaji                                                                                             </t>
  </si>
  <si>
    <t>42272</t>
  </si>
  <si>
    <t xml:space="preserve">Strojevi                                                                                            </t>
  </si>
  <si>
    <t>42273</t>
  </si>
  <si>
    <t xml:space="preserve">Oprema              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</si>
  <si>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</si>
  <si>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</si>
  <si>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4231</t>
  </si>
  <si>
    <t xml:space="preserve">Prijevozna sredstva u cestovnom prometu                                                             </t>
  </si>
  <si>
    <t>42313</t>
  </si>
  <si>
    <t xml:space="preserve">Kombi vozila                                                                                        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</si>
  <si>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</si>
  <si>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</si>
  <si>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</si>
  <si>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</si>
  <si>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42411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</si>
  <si>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</si>
  <si>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</si>
  <si>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</si>
  <si>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</si>
  <si>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42621</t>
  </si>
  <si>
    <t>5</t>
  </si>
  <si>
    <t xml:space="preserve">Izdaci za financijsku imovinu i otplate zajmova                                                     </t>
  </si>
  <si>
    <t>54</t>
  </si>
  <si>
    <t xml:space="preserve">Izdaci za otplatu glavnice primljenih kredita i zajmova                                             </t>
  </si>
  <si>
    <t>544</t>
  </si>
  <si>
    <t xml:space="preserve">Otplata glavnice primljenih kredita i zajmova od kreditnih i ostalih financijskih institucija izvan </t>
  </si>
  <si>
    <t>5445</t>
  </si>
  <si>
    <t>Otplata glavnice primljenih zajmova od ostalih tuzemnih financijskih institucija izvan javnog sektor</t>
  </si>
  <si>
    <t>54453</t>
  </si>
  <si>
    <t>Otplata glavnice po financijskom leasingu od ostalih tuzemnih financijskih institucija izvan javnog</t>
  </si>
  <si>
    <t>09 Obrazovanje</t>
  </si>
  <si>
    <t>Razdjel 010 OSNOVNA ŠKOLA MARIJE JURIĆ ZAGORKE</t>
  </si>
  <si>
    <t>Glavni program A07 OBRAZOVANJE</t>
  </si>
  <si>
    <t>Program 7003 DECENTRALIZIRANE FUNKCIJE OSNOVNOG ŠKOLSTVA</t>
  </si>
  <si>
    <t>Aktivnost A100001 Rashodi poslovanja - zakonski minimum</t>
  </si>
  <si>
    <t>Izvor 5.7. POMOĆI - DRŽAVNI PRORAČUN - DEC</t>
  </si>
  <si>
    <t>Korisnik 005 OŠ MARIJE JURIĆ ZAGORKE</t>
  </si>
  <si>
    <t>FUNKCIJSKA KLASIFIKACIJA 0912 Osnovno obrazovanje</t>
  </si>
  <si>
    <t>Aktivnost A100002 Osiguranje asistenata u nastavi - "KORAK UZ KORAK"</t>
  </si>
  <si>
    <t>Izvor 1.2. PRIHODI OD POREZA</t>
  </si>
  <si>
    <t>Izvor 5.1. POMOĆI - TEMELJEM PRIJENOSA EU</t>
  </si>
  <si>
    <t>Aktivnost A100003 Obilježavanje prigodnih proslava (Dan učitelja, Sveti NIkola i dr.)</t>
  </si>
  <si>
    <t>Aktivnost A100004 Rashodi poslovanja iznad minimuma</t>
  </si>
  <si>
    <t>Aktivnost A100005 Osiguravanje higijenskih potrepština za učenice</t>
  </si>
  <si>
    <t>Aktivnost A100030 Rashodi za zaposlene u školama</t>
  </si>
  <si>
    <t>Kapitalni projekt K100001 Kapitalni rashodi - zakonski minimum</t>
  </si>
  <si>
    <t>Izvor 5.5. POMOĆI - ŽUPANIJSKI PRORAČUN</t>
  </si>
  <si>
    <t>Kapitalni projekt K100003 Nabava udžbenika za učenike - Zakon o udžbenicima</t>
  </si>
  <si>
    <t>Kapitalni projekt K100004 Kapitalni rashodi iznad minimuma</t>
  </si>
  <si>
    <t>Izvor 8.B. NAMJENSKI PRIMICI OD ZADUŽIVANJA - OŠ MJZ</t>
  </si>
  <si>
    <t>Kapitalni projekt K100005 Informatizacija i modernizacija računalne opreme</t>
  </si>
  <si>
    <t>Tekući projekt T100001 "Shema školskog voća i povrća, te mlijeka i mliječnih proizvoda"</t>
  </si>
  <si>
    <t>Tekući projekt T100002 Projekt E-RASMUS +</t>
  </si>
  <si>
    <t>Tekući projekt T100003 Projekt besplatne prehrane u školi</t>
  </si>
  <si>
    <t>FUNKCIJSKA KLASIFIKACIJA 1070 Socijalna pomoć stanovništvu koje nije obuhvaćeno redovnim socijalnim programima</t>
  </si>
  <si>
    <t>Izvor 6.1. DONACIJE</t>
  </si>
  <si>
    <t>Tekući projekt T100004 Projekt + E - TUR</t>
  </si>
  <si>
    <t>Izvor 5.N. POMOĆI - EU SREDSTVA - OŠ MARIJE JURIĆ ZAGORKE</t>
  </si>
  <si>
    <t>Izvor 5.K. POMOĆI - DRŽAVNI PRORAČUN - OŠ MARIJE JURIĆ ZAGORKE</t>
  </si>
  <si>
    <t>Izvor 3.7. VLASTITI PRIHODI - OŠ MARIJE JURIĆ ZAGORKE</t>
  </si>
  <si>
    <t>Izvor 7.D. PRIHODI OD PRODAJE IMOVINE - OŠ MARIJE JURIĆ ZAGORKE</t>
  </si>
  <si>
    <t>Upravne i administrativne pristojbe</t>
  </si>
  <si>
    <t>1.Opći prihodi i primici</t>
  </si>
  <si>
    <t>3.Vlastiti prihodi i primici</t>
  </si>
  <si>
    <t>5.Pomoći</t>
  </si>
  <si>
    <t>6.Donacije</t>
  </si>
  <si>
    <t>7.Prihodi od prodaje imovine</t>
  </si>
  <si>
    <t>8.Namjenski primici od zaduživanja i financijske imovine</t>
  </si>
  <si>
    <t xml:space="preserve">Izvršenje tekuće </t>
  </si>
  <si>
    <t>Indeks</t>
  </si>
  <si>
    <t>Plan tekuće godine</t>
  </si>
  <si>
    <t>GODIŠNJE IZVJEŠĆE O IZVRŠENJU FINANCIJSKOG PLANA ZA 2023.G.</t>
  </si>
  <si>
    <t>Izvršenje 2023.g.</t>
  </si>
  <si>
    <t>Izvršenje 2023.</t>
  </si>
  <si>
    <t>091 Predškolsko i osnovno obrazovanje</t>
  </si>
  <si>
    <t xml:space="preserve">096 Dodatne usluge u obrazovanju </t>
  </si>
  <si>
    <t xml:space="preserve">IZVRŠENJE </t>
  </si>
  <si>
    <t>INDEKS</t>
  </si>
  <si>
    <t>godine (2023)</t>
  </si>
  <si>
    <t>Izvršenje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</si>
</sst>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</xf>
    <xf numFmtId="0" fontId="9" fillId="0" borderId="0" xfId="0" applyFont="1"/>
    <xf numFmtId="4" fontId="19" fillId="5" borderId="0" xfId="0" applyNumberFormat="1" applyFont="1" applyFill="1"/>
    <xf numFmtId="0" fontId="19" fillId="6" borderId="0" xfId="0" applyFont="1" applyFill="1"/>
    <xf numFmtId="4" fontId="19" fillId="6" borderId="0" xfId="0" applyNumberFormat="1" applyFont="1" applyFill="1"/>
    <xf numFmtId="0" fontId="7" fillId="0" borderId="0" xfId="0" applyFont="1"/>
    <xf numFmtId="4" fontId="7" fillId="0" borderId="0" xfId="0" applyNumberFormat="1" applyFont="1"/>
    <xf numFmtId="4" fontId="0" fillId="0" borderId="0" xfId="0" applyNumberFormat="1"/>
    <xf numFmtId="0" fontId="0" fillId="0" borderId="0" xfId="0" applyAlignment="1">
      <alignment horizontal="left"/>
    </xf>
    <xf numFmtId="0" fontId="7" fillId="2" borderId="0" xfId="0" applyFont="1" applyFill="1"/>
    <xf numFmtId="4" fontId="7" fillId="2" borderId="0" xfId="0" applyNumberFormat="1" applyFont="1" applyFill="1"/>
    <xf numFmtId="0" fontId="7" fillId="0" borderId="0" xfId="0" applyFont="1" applyAlignment="1">
      <alignment horizontal="left"/>
    </xf>
    <xf numFmtId="0" fontId="9" fillId="0" borderId="0" xfId="0" applyFont="1" applyAlignment="1">
      <alignment wrapText="1"/>
    </xf>
    <xf numFmtId="4" fontId="9" fillId="0" borderId="0" xfId="0" applyNumberFormat="1" applyFont="1"/>
    <xf numFmtId="0" fontId="19" fillId="7" borderId="0" xfId="0" applyFont="1" applyFill="1"/>
    <xf numFmtId="4" fontId="19" fillId="7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0" fontId="6" fillId="9" borderId="0" xfId="0" applyFont="1" applyFill="1"/>
    <xf numFmtId="4" fontId="6" fillId="9" borderId="0" xfId="0" applyNumberFormat="1" applyFont="1" applyFill="1"/>
    <xf numFmtId="0" fontId="6" fillId="10" borderId="0" xfId="0" applyFont="1" applyFill="1"/>
    <xf numFmtId="4" fontId="6" fillId="10" borderId="0" xfId="0" applyNumberFormat="1" applyFont="1" applyFill="1"/>
    <xf numFmtId="0" fontId="6" fillId="11" borderId="0" xfId="0" applyFont="1" applyFill="1"/>
    <xf numFmtId="4" fontId="6" fillId="11" borderId="0" xfId="0" applyNumberFormat="1" applyFont="1" applyFill="1"/>
    <xf numFmtId="0" fontId="6" fillId="12" borderId="0" xfId="0" applyFont="1" applyFill="1"/>
    <xf numFmtId="4" fontId="6" fillId="12" borderId="0" xfId="0" applyNumberFormat="1" applyFont="1" applyFill="1"/>
    <xf numFmtId="0" fontId="0" fillId="0" borderId="0" xfId="0" applyAlignment="1">
      <alignment wrapText="1"/>
    </xf>
    <xf numFmtId="4" fontId="6" fillId="10" borderId="0" xfId="0" applyNumberFormat="1" applyFont="1" applyFill="1" applyAlignment="1"/>
    <xf numFmtId="4" fontId="6" fillId="11" borderId="0" xfId="0" applyNumberFormat="1" applyFont="1" applyFill="1" applyAlignment="1"/>
    <xf numFmtId="4" fontId="6" fillId="12" borderId="0" xfId="0" applyNumberFormat="1" applyFont="1" applyFill="1" applyAlignment="1"/>
    <xf numFmtId="4" fontId="9" fillId="0" borderId="0" xfId="0" applyNumberFormat="1" applyFont="1" applyAlignment="1"/>
    <xf numFmtId="4" fontId="0" fillId="0" borderId="0" xfId="0" applyNumberFormat="1" applyAlignment="1"/>
    <xf numFmtId="4" fontId="6" fillId="9" borderId="0" xfId="0" applyNumberFormat="1" applyFont="1" applyFill="1" applyAlignment="1"/>
    <xf numFmtId="4" fontId="1" fillId="0" borderId="0" xfId="0" applyNumberFormat="1" applyFont="1"/>
    <xf numFmtId="4" fontId="1" fillId="0" borderId="0" xfId="0" applyNumberFormat="1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0" fontId="9" fillId="11" borderId="0" xfId="0" applyFont="1" applyFill="1"/>
    <xf numFmtId="4" fontId="9" fillId="11" borderId="0" xfId="0" applyNumberFormat="1" applyFont="1" applyFill="1"/>
    <xf numFmtId="0" fontId="9" fillId="12" borderId="0" xfId="0" applyFont="1" applyFill="1"/>
    <xf numFmtId="4" fontId="9" fillId="12" borderId="0" xfId="0" applyNumberFormat="1" applyFont="1" applyFill="1"/>
    <xf numFmtId="0" fontId="20" fillId="0" borderId="0" xfId="0" applyFont="1" applyAlignment="1">
      <alignment wrapText="1"/>
    </xf>
    <xf numFmtId="4" fontId="20" fillId="0" borderId="0" xfId="0" applyNumberFormat="1" applyFont="1"/>
    <xf numFmtId="0" fontId="9" fillId="9" borderId="0" xfId="0" applyFont="1" applyFill="1"/>
    <xf numFmtId="4" fontId="9" fillId="9" borderId="0" xfId="0" applyNumberFormat="1" applyFont="1" applyFill="1"/>
    <xf numFmtId="0" fontId="9" fillId="10" borderId="0" xfId="0" applyFont="1" applyFill="1"/>
    <xf numFmtId="4" fontId="9" fillId="10" borderId="0" xfId="0" applyNumberFormat="1" applyFont="1" applyFill="1"/>
    <xf numFmtId="4" fontId="21" fillId="0" borderId="0" xfId="0" applyNumberFormat="1" applyFont="1"/>
    <xf numFmtId="0" fontId="20" fillId="0" borderId="0" xfId="0" applyFont="1" applyAlignment="1">
      <alignment horizontal="left" wrapText="1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" fontId="0" fillId="0" borderId="0" xfId="0" applyNumberFormat="1" applyFont="1"/>
    <xf numFmtId="49" fontId="7" fillId="0" borderId="0" xfId="0" applyNumberFormat="1" applyFont="1"/>
    <xf numFmtId="49" fontId="0" fillId="0" borderId="0" xfId="0" applyNumberFormat="1" applyFont="1"/>
    <xf numFmtId="0" fontId="0" fillId="0" borderId="0" xfId="0" applyFont="1"/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Border="1"/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9" fillId="2" borderId="0" xfId="0" applyNumberFormat="1" applyFont="1" applyFill="1"/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9" fillId="0" borderId="3" xfId="0" applyNumberFormat="1" applyFont="1" applyBorder="1"/>
    <xf numFmtId="0" fontId="24" fillId="2" borderId="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Border="1"/>
    <xf numFmtId="4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horizontal="left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0" fontId="6" fillId="4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9" fillId="5" borderId="0" xfId="0" applyFont="1" applyFill="1"/>
    <xf numFmtId="0" fontId="11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Q12" sqref="Q12"/>
    </sheetView>
  </sheetViews>
  <sheetFormatPr defaultRowHeight="15" x14ac:dyDescent="0.25"/>
  <cols>
    <col min="5" max="8" width="25.28515625" customWidth="1"/>
    <col min="9" max="10" width="25.28515625" hidden="1" customWidth="1"/>
  </cols>
  <sheetData>
    <row r="1" spans="1:10" ht="42" customHeight="1" x14ac:dyDescent="0.25">
      <c r="A1" s="134" t="s">
        <v>537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x14ac:dyDescent="0.25">
      <c r="A3" s="134" t="s">
        <v>17</v>
      </c>
      <c r="B3" s="134"/>
      <c r="C3" s="134"/>
      <c r="D3" s="134"/>
      <c r="E3" s="134"/>
      <c r="F3" s="134"/>
      <c r="G3" s="134"/>
      <c r="H3" s="134"/>
      <c r="I3" s="147"/>
      <c r="J3" s="147"/>
    </row>
    <row r="4" spans="1:10" ht="18" x14ac:dyDescent="0.25">
      <c r="A4" s="21"/>
      <c r="B4" s="21"/>
      <c r="C4" s="21"/>
      <c r="D4" s="21"/>
      <c r="E4" s="21"/>
      <c r="F4" s="21"/>
      <c r="G4" s="21"/>
      <c r="H4" s="21"/>
      <c r="I4" s="5"/>
      <c r="J4" s="5"/>
    </row>
    <row r="5" spans="1:10" ht="15.75" x14ac:dyDescent="0.25">
      <c r="A5" s="134" t="s">
        <v>20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0" t="s">
        <v>27</v>
      </c>
    </row>
    <row r="7" spans="1:10" ht="25.5" x14ac:dyDescent="0.25">
      <c r="A7" s="24"/>
      <c r="B7" s="25"/>
      <c r="C7" s="25"/>
      <c r="D7" s="26"/>
      <c r="E7" s="27"/>
      <c r="F7" s="3" t="s">
        <v>28</v>
      </c>
      <c r="G7" s="3" t="s">
        <v>26</v>
      </c>
      <c r="H7" s="3" t="s">
        <v>545</v>
      </c>
      <c r="I7" s="3" t="s">
        <v>37</v>
      </c>
      <c r="J7" s="3" t="s">
        <v>38</v>
      </c>
    </row>
    <row r="8" spans="1:10" x14ac:dyDescent="0.25">
      <c r="A8" s="139" t="s">
        <v>0</v>
      </c>
      <c r="B8" s="133"/>
      <c r="C8" s="133"/>
      <c r="D8" s="133"/>
      <c r="E8" s="148"/>
      <c r="F8" s="92">
        <f>F9+F10</f>
        <v>2484842.4000000004</v>
      </c>
      <c r="G8" s="92">
        <f t="shared" ref="G8:J8" si="0">G9+G10</f>
        <v>2517329.89</v>
      </c>
      <c r="H8" s="92">
        <f t="shared" si="0"/>
        <v>2845059.29</v>
      </c>
      <c r="I8" s="92">
        <f t="shared" si="0"/>
        <v>2675304.4500000002</v>
      </c>
      <c r="J8" s="92">
        <f t="shared" si="0"/>
        <v>2673296.7599999998</v>
      </c>
    </row>
    <row r="9" spans="1:10" x14ac:dyDescent="0.25">
      <c r="A9" s="149" t="s">
        <v>30</v>
      </c>
      <c r="B9" s="150"/>
      <c r="C9" s="150"/>
      <c r="D9" s="150"/>
      <c r="E9" s="146"/>
      <c r="F9" s="56">
        <v>2484404.2400000002</v>
      </c>
      <c r="G9" s="56">
        <v>2517329.89</v>
      </c>
      <c r="H9" s="56">
        <v>2845059.29</v>
      </c>
      <c r="I9" s="93">
        <v>2675304.4500000002</v>
      </c>
      <c r="J9" s="93">
        <v>2673296.7599999998</v>
      </c>
    </row>
    <row r="10" spans="1:10" x14ac:dyDescent="0.25">
      <c r="A10" s="151" t="s">
        <v>31</v>
      </c>
      <c r="B10" s="146"/>
      <c r="C10" s="146"/>
      <c r="D10" s="146"/>
      <c r="E10" s="146"/>
      <c r="F10" s="93">
        <v>438.16</v>
      </c>
      <c r="G10" s="93">
        <v>0</v>
      </c>
      <c r="H10" s="93">
        <v>0</v>
      </c>
      <c r="I10" s="93">
        <v>0</v>
      </c>
      <c r="J10" s="93">
        <v>0</v>
      </c>
    </row>
    <row r="11" spans="1:10" x14ac:dyDescent="0.25">
      <c r="A11" s="31" t="s">
        <v>1</v>
      </c>
      <c r="B11" s="36"/>
      <c r="C11" s="36"/>
      <c r="D11" s="36"/>
      <c r="E11" s="36"/>
      <c r="F11" s="92">
        <f>F12+F13</f>
        <v>2515346.4900000002</v>
      </c>
      <c r="G11" s="92">
        <f t="shared" ref="G11:J11" si="1">G12+G13</f>
        <v>2513599.89</v>
      </c>
      <c r="H11" s="92">
        <f t="shared" si="1"/>
        <v>2810102.53</v>
      </c>
      <c r="I11" s="92">
        <f t="shared" si="1"/>
        <v>2671141.2400000002</v>
      </c>
      <c r="J11" s="92">
        <f t="shared" si="1"/>
        <v>2670760.6</v>
      </c>
    </row>
    <row r="12" spans="1:10" x14ac:dyDescent="0.25">
      <c r="A12" s="152" t="s">
        <v>32</v>
      </c>
      <c r="B12" s="150"/>
      <c r="C12" s="150"/>
      <c r="D12" s="150"/>
      <c r="E12" s="150"/>
      <c r="F12" s="93">
        <v>2476079.06</v>
      </c>
      <c r="G12" s="93">
        <v>2457596.89</v>
      </c>
      <c r="H12" s="93">
        <v>2759839.44</v>
      </c>
      <c r="I12" s="93">
        <v>2615138.2400000002</v>
      </c>
      <c r="J12" s="94">
        <v>2614757.6</v>
      </c>
    </row>
    <row r="13" spans="1:10" x14ac:dyDescent="0.25">
      <c r="A13" s="145" t="s">
        <v>33</v>
      </c>
      <c r="B13" s="146"/>
      <c r="C13" s="146"/>
      <c r="D13" s="146"/>
      <c r="E13" s="146"/>
      <c r="F13" s="95">
        <v>39267.43</v>
      </c>
      <c r="G13" s="95">
        <v>56003</v>
      </c>
      <c r="H13" s="95">
        <v>50263.09</v>
      </c>
      <c r="I13" s="95">
        <v>56003</v>
      </c>
      <c r="J13" s="94">
        <v>56003</v>
      </c>
    </row>
    <row r="14" spans="1:10" x14ac:dyDescent="0.25">
      <c r="A14" s="132" t="s">
        <v>47</v>
      </c>
      <c r="B14" s="133"/>
      <c r="C14" s="133"/>
      <c r="D14" s="133"/>
      <c r="E14" s="133"/>
      <c r="F14" s="92">
        <f>F8-F11</f>
        <v>-30504.089999999851</v>
      </c>
      <c r="G14" s="92">
        <f t="shared" ref="G14:J14" si="2">G8-G11</f>
        <v>3730</v>
      </c>
      <c r="H14" s="92">
        <f t="shared" si="2"/>
        <v>34956.760000000242</v>
      </c>
      <c r="I14" s="92">
        <f t="shared" si="2"/>
        <v>4163.2099999999627</v>
      </c>
      <c r="J14" s="92">
        <f t="shared" si="2"/>
        <v>2536.1599999996834</v>
      </c>
    </row>
    <row r="15" spans="1:10" ht="18" x14ac:dyDescent="0.25">
      <c r="A15" s="21"/>
      <c r="B15" s="19"/>
      <c r="C15" s="19"/>
      <c r="D15" s="19"/>
      <c r="E15" s="19"/>
      <c r="F15" s="19"/>
      <c r="G15" s="19"/>
      <c r="H15" s="20"/>
      <c r="I15" s="20"/>
      <c r="J15" s="20"/>
    </row>
    <row r="16" spans="1:10" ht="15.75" x14ac:dyDescent="0.25">
      <c r="A16" s="134" t="s">
        <v>21</v>
      </c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10" ht="18" x14ac:dyDescent="0.25">
      <c r="A17" s="21"/>
      <c r="B17" s="19"/>
      <c r="C17" s="19"/>
      <c r="D17" s="19"/>
      <c r="E17" s="19"/>
      <c r="F17" s="19"/>
      <c r="G17" s="19"/>
      <c r="H17" s="20"/>
      <c r="I17" s="20"/>
      <c r="J17" s="20"/>
    </row>
    <row r="18" spans="1:10" ht="25.5" x14ac:dyDescent="0.25">
      <c r="A18" s="24"/>
      <c r="B18" s="25"/>
      <c r="C18" s="25"/>
      <c r="D18" s="26"/>
      <c r="E18" s="27"/>
      <c r="F18" s="3" t="s">
        <v>28</v>
      </c>
      <c r="G18" s="3" t="s">
        <v>26</v>
      </c>
      <c r="H18" s="3" t="s">
        <v>538</v>
      </c>
      <c r="I18" s="3" t="s">
        <v>37</v>
      </c>
      <c r="J18" s="3" t="s">
        <v>38</v>
      </c>
    </row>
    <row r="19" spans="1:10" x14ac:dyDescent="0.25">
      <c r="A19" s="145" t="s">
        <v>34</v>
      </c>
      <c r="B19" s="146"/>
      <c r="C19" s="146"/>
      <c r="D19" s="146"/>
      <c r="E19" s="146"/>
      <c r="F19" s="95">
        <v>0</v>
      </c>
      <c r="G19" s="95">
        <v>0</v>
      </c>
      <c r="H19" s="95">
        <v>0</v>
      </c>
      <c r="I19" s="95">
        <v>0</v>
      </c>
      <c r="J19" s="94">
        <v>0</v>
      </c>
    </row>
    <row r="20" spans="1:10" x14ac:dyDescent="0.25">
      <c r="A20" s="145" t="s">
        <v>35</v>
      </c>
      <c r="B20" s="146"/>
      <c r="C20" s="146"/>
      <c r="D20" s="146"/>
      <c r="E20" s="146"/>
      <c r="F20" s="95">
        <v>3788.33</v>
      </c>
      <c r="G20" s="95">
        <v>3730</v>
      </c>
      <c r="H20" s="95">
        <v>3992.21</v>
      </c>
      <c r="I20" s="95">
        <v>4163.21</v>
      </c>
      <c r="J20" s="94">
        <v>2536.16</v>
      </c>
    </row>
    <row r="21" spans="1:10" x14ac:dyDescent="0.25">
      <c r="A21" s="132" t="s">
        <v>2</v>
      </c>
      <c r="B21" s="133"/>
      <c r="C21" s="133"/>
      <c r="D21" s="133"/>
      <c r="E21" s="133"/>
      <c r="F21" s="28">
        <f>F19-F20</f>
        <v>-3788.33</v>
      </c>
      <c r="G21" s="28">
        <f t="shared" ref="G21:J21" si="3">G19-G20</f>
        <v>-3730</v>
      </c>
      <c r="H21" s="28">
        <f t="shared" si="3"/>
        <v>-3992.21</v>
      </c>
      <c r="I21" s="28">
        <f t="shared" si="3"/>
        <v>-4163.21</v>
      </c>
      <c r="J21" s="28">
        <f t="shared" si="3"/>
        <v>-2536.16</v>
      </c>
    </row>
    <row r="22" spans="1:10" x14ac:dyDescent="0.25">
      <c r="A22" s="132" t="s">
        <v>48</v>
      </c>
      <c r="B22" s="133"/>
      <c r="C22" s="133"/>
      <c r="D22" s="133"/>
      <c r="E22" s="133"/>
      <c r="F22" s="28">
        <f>F14+F21</f>
        <v>-34292.419999999853</v>
      </c>
      <c r="G22" s="28">
        <f t="shared" ref="G22:J22" si="4">G14+G21</f>
        <v>0</v>
      </c>
      <c r="H22" s="28">
        <f t="shared" si="4"/>
        <v>30964.550000000243</v>
      </c>
      <c r="I22" s="28">
        <f t="shared" si="4"/>
        <v>-3.7289282772690058E-11</v>
      </c>
      <c r="J22" s="28">
        <f t="shared" si="4"/>
        <v>-3.1650415621697903E-10</v>
      </c>
    </row>
    <row r="23" spans="1:10" ht="18" x14ac:dyDescent="0.25">
      <c r="A23" s="18"/>
      <c r="B23" s="19"/>
      <c r="C23" s="19"/>
      <c r="D23" s="19"/>
      <c r="E23" s="19"/>
      <c r="F23" s="19"/>
      <c r="G23" s="19"/>
      <c r="H23" s="20"/>
      <c r="I23" s="20"/>
      <c r="J23" s="20"/>
    </row>
    <row r="24" spans="1:10" ht="15.75" x14ac:dyDescent="0.25">
      <c r="A24" s="134" t="s">
        <v>49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5.75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25.5" x14ac:dyDescent="0.25">
      <c r="A26" s="24"/>
      <c r="B26" s="25"/>
      <c r="C26" s="25"/>
      <c r="D26" s="26"/>
      <c r="E26" s="27"/>
      <c r="F26" s="3" t="s">
        <v>28</v>
      </c>
      <c r="G26" s="3" t="s">
        <v>26</v>
      </c>
      <c r="H26" s="3" t="s">
        <v>36</v>
      </c>
      <c r="I26" s="3" t="s">
        <v>37</v>
      </c>
      <c r="J26" s="3" t="s">
        <v>38</v>
      </c>
    </row>
    <row r="27" spans="1:10" ht="15" customHeight="1" x14ac:dyDescent="0.25">
      <c r="A27" s="136" t="s">
        <v>50</v>
      </c>
      <c r="B27" s="137"/>
      <c r="C27" s="137"/>
      <c r="D27" s="137"/>
      <c r="E27" s="138"/>
      <c r="F27" s="37">
        <v>0</v>
      </c>
      <c r="G27" s="37">
        <v>0</v>
      </c>
      <c r="H27" s="37">
        <v>0</v>
      </c>
      <c r="I27" s="37">
        <v>0</v>
      </c>
      <c r="J27" s="38">
        <v>0</v>
      </c>
    </row>
    <row r="28" spans="1:10" ht="15" customHeight="1" x14ac:dyDescent="0.25">
      <c r="A28" s="132" t="s">
        <v>51</v>
      </c>
      <c r="B28" s="133"/>
      <c r="C28" s="133"/>
      <c r="D28" s="133"/>
      <c r="E28" s="133"/>
      <c r="F28" s="39">
        <f>F22+F27</f>
        <v>-34292.419999999853</v>
      </c>
      <c r="G28" s="39">
        <f t="shared" ref="G28:J28" si="5">G22+G27</f>
        <v>0</v>
      </c>
      <c r="H28" s="39">
        <f t="shared" si="5"/>
        <v>30964.550000000243</v>
      </c>
      <c r="I28" s="39">
        <f t="shared" si="5"/>
        <v>-3.7289282772690058E-11</v>
      </c>
      <c r="J28" s="40">
        <f t="shared" si="5"/>
        <v>-3.1650415621697903E-10</v>
      </c>
    </row>
    <row r="29" spans="1:10" ht="45" customHeight="1" x14ac:dyDescent="0.25">
      <c r="A29" s="139" t="s">
        <v>52</v>
      </c>
      <c r="B29" s="140"/>
      <c r="C29" s="140"/>
      <c r="D29" s="140"/>
      <c r="E29" s="141"/>
      <c r="F29" s="39">
        <f>F14+F21+F27-F28</f>
        <v>0</v>
      </c>
      <c r="G29" s="39">
        <f t="shared" ref="G29:J29" si="6">G14+G21+G27-G28</f>
        <v>0</v>
      </c>
      <c r="H29" s="39">
        <f t="shared" si="6"/>
        <v>0</v>
      </c>
      <c r="I29" s="39">
        <f t="shared" si="6"/>
        <v>0</v>
      </c>
      <c r="J29" s="40">
        <f t="shared" si="6"/>
        <v>0</v>
      </c>
    </row>
    <row r="30" spans="1:10" ht="15.75" x14ac:dyDescent="0.25">
      <c r="A30" s="41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.75" x14ac:dyDescent="0.25">
      <c r="A31" s="142" t="s">
        <v>46</v>
      </c>
      <c r="B31" s="142"/>
      <c r="C31" s="142"/>
      <c r="D31" s="142"/>
      <c r="E31" s="142"/>
      <c r="F31" s="142"/>
      <c r="G31" s="142"/>
      <c r="H31" s="142"/>
      <c r="I31" s="142"/>
      <c r="J31" s="142"/>
    </row>
    <row r="32" spans="1:10" ht="18" x14ac:dyDescent="0.25">
      <c r="A32" s="43"/>
      <c r="B32" s="44"/>
      <c r="C32" s="44"/>
      <c r="D32" s="44"/>
      <c r="E32" s="44"/>
      <c r="F32" s="44"/>
      <c r="G32" s="44"/>
      <c r="H32" s="45"/>
      <c r="I32" s="45"/>
      <c r="J32" s="45"/>
    </row>
    <row r="33" spans="1:10" ht="25.5" x14ac:dyDescent="0.25">
      <c r="A33" s="46"/>
      <c r="B33" s="47"/>
      <c r="C33" s="47"/>
      <c r="D33" s="48"/>
      <c r="E33" s="49"/>
      <c r="F33" s="50" t="s">
        <v>28</v>
      </c>
      <c r="G33" s="50" t="s">
        <v>26</v>
      </c>
      <c r="H33" s="50" t="s">
        <v>36</v>
      </c>
      <c r="I33" s="50" t="s">
        <v>37</v>
      </c>
      <c r="J33" s="50" t="s">
        <v>38</v>
      </c>
    </row>
    <row r="34" spans="1:10" x14ac:dyDescent="0.25">
      <c r="A34" s="136" t="s">
        <v>50</v>
      </c>
      <c r="B34" s="137"/>
      <c r="C34" s="137"/>
      <c r="D34" s="137"/>
      <c r="E34" s="138"/>
      <c r="F34" s="37">
        <v>0</v>
      </c>
      <c r="G34" s="37">
        <f>F37</f>
        <v>0</v>
      </c>
      <c r="H34" s="37">
        <f>G37</f>
        <v>0</v>
      </c>
      <c r="I34" s="37">
        <f>H37</f>
        <v>0</v>
      </c>
      <c r="J34" s="38">
        <f>I37</f>
        <v>0</v>
      </c>
    </row>
    <row r="35" spans="1:10" ht="28.5" customHeight="1" x14ac:dyDescent="0.25">
      <c r="A35" s="136" t="s">
        <v>53</v>
      </c>
      <c r="B35" s="137"/>
      <c r="C35" s="137"/>
      <c r="D35" s="137"/>
      <c r="E35" s="138"/>
      <c r="F35" s="37">
        <v>0</v>
      </c>
      <c r="G35" s="37">
        <v>0</v>
      </c>
      <c r="H35" s="37">
        <v>0</v>
      </c>
      <c r="I35" s="37">
        <v>0</v>
      </c>
      <c r="J35" s="38">
        <v>0</v>
      </c>
    </row>
    <row r="36" spans="1:10" x14ac:dyDescent="0.25">
      <c r="A36" s="136" t="s">
        <v>54</v>
      </c>
      <c r="B36" s="143"/>
      <c r="C36" s="143"/>
      <c r="D36" s="143"/>
      <c r="E36" s="144"/>
      <c r="F36" s="37">
        <v>0</v>
      </c>
      <c r="G36" s="37">
        <v>0</v>
      </c>
      <c r="H36" s="37">
        <v>0</v>
      </c>
      <c r="I36" s="37">
        <v>0</v>
      </c>
      <c r="J36" s="38">
        <v>0</v>
      </c>
    </row>
    <row r="37" spans="1:10" ht="15" customHeight="1" x14ac:dyDescent="0.25">
      <c r="A37" s="132" t="s">
        <v>51</v>
      </c>
      <c r="B37" s="133"/>
      <c r="C37" s="133"/>
      <c r="D37" s="133"/>
      <c r="E37" s="133"/>
      <c r="F37" s="29">
        <f>F34-F35+F36</f>
        <v>0</v>
      </c>
      <c r="G37" s="29">
        <f t="shared" ref="G37:J37" si="7">G34-G35+G36</f>
        <v>0</v>
      </c>
      <c r="H37" s="29">
        <f t="shared" si="7"/>
        <v>0</v>
      </c>
      <c r="I37" s="29">
        <f t="shared" si="7"/>
        <v>0</v>
      </c>
      <c r="J37" s="51">
        <f t="shared" si="7"/>
        <v>0</v>
      </c>
    </row>
    <row r="38" spans="1:10" ht="17.25" customHeight="1" x14ac:dyDescent="0.25"/>
    <row r="39" spans="1:10" x14ac:dyDescent="0.25">
      <c r="A39" s="130" t="s">
        <v>29</v>
      </c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7"/>
  <sheetViews>
    <sheetView workbookViewId="0">
      <selection activeCell="F253" sqref="F253"/>
    </sheetView>
  </sheetViews>
  <sheetFormatPr defaultRowHeight="15" x14ac:dyDescent="0.25"/>
  <cols>
    <col min="1" max="1" width="9.5703125" customWidth="1"/>
    <col min="2" max="2" width="82.85546875" customWidth="1"/>
    <col min="3" max="3" width="26.42578125" customWidth="1"/>
    <col min="4" max="4" width="17.85546875" customWidth="1"/>
    <col min="5" max="5" width="21" customWidth="1"/>
    <col min="6" max="6" width="21.140625" customWidth="1"/>
    <col min="7" max="7" width="18.5703125" customWidth="1"/>
  </cols>
  <sheetData>
    <row r="1" spans="1:7" ht="42" customHeight="1" x14ac:dyDescent="0.25">
      <c r="A1" s="134" t="s">
        <v>537</v>
      </c>
      <c r="B1" s="134"/>
      <c r="C1" s="134"/>
      <c r="D1" s="134"/>
      <c r="E1" s="134"/>
      <c r="F1" s="134"/>
      <c r="G1" s="134"/>
    </row>
    <row r="2" spans="1:7" ht="18" customHeight="1" x14ac:dyDescent="0.25">
      <c r="A2" s="4"/>
      <c r="B2" s="4"/>
      <c r="C2" s="4"/>
      <c r="D2" s="4"/>
      <c r="E2" s="4"/>
      <c r="F2" s="4"/>
      <c r="G2" s="4"/>
    </row>
    <row r="3" spans="1:7" ht="15.75" customHeight="1" x14ac:dyDescent="0.25">
      <c r="A3" s="134" t="s">
        <v>17</v>
      </c>
      <c r="B3" s="134"/>
      <c r="C3" s="134"/>
      <c r="D3" s="134"/>
      <c r="E3" s="134"/>
      <c r="F3" s="134"/>
      <c r="G3" s="134"/>
    </row>
    <row r="4" spans="1:7" ht="18" x14ac:dyDescent="0.25">
      <c r="A4" s="4"/>
      <c r="B4" s="4"/>
      <c r="C4" s="4"/>
      <c r="D4" s="4"/>
      <c r="E4" s="4"/>
      <c r="F4" s="4"/>
      <c r="G4" s="5"/>
    </row>
    <row r="5" spans="1:7" ht="18" customHeight="1" x14ac:dyDescent="0.25">
      <c r="A5" s="134" t="s">
        <v>3</v>
      </c>
      <c r="B5" s="134"/>
      <c r="C5" s="134"/>
      <c r="D5" s="134"/>
      <c r="E5" s="134"/>
      <c r="F5" s="134"/>
      <c r="G5" s="134"/>
    </row>
    <row r="6" spans="1:7" ht="18" x14ac:dyDescent="0.25">
      <c r="A6" s="4"/>
      <c r="B6" s="4"/>
      <c r="C6" s="4"/>
      <c r="D6" s="4"/>
      <c r="E6" s="4"/>
      <c r="F6" s="4"/>
      <c r="G6" s="5"/>
    </row>
    <row r="7" spans="1:7" ht="15.75" customHeight="1" x14ac:dyDescent="0.25">
      <c r="A7" s="134" t="s">
        <v>39</v>
      </c>
      <c r="B7" s="134"/>
      <c r="C7" s="134"/>
      <c r="D7" s="134"/>
      <c r="E7" s="134"/>
      <c r="F7" s="134"/>
      <c r="G7" s="134"/>
    </row>
    <row r="8" spans="1:7" ht="18" x14ac:dyDescent="0.25">
      <c r="A8" s="4"/>
      <c r="B8" s="4"/>
      <c r="C8" s="4"/>
      <c r="D8" s="4"/>
      <c r="E8" s="4"/>
      <c r="F8" s="4"/>
      <c r="G8" s="5"/>
    </row>
    <row r="10" spans="1:7" x14ac:dyDescent="0.25">
      <c r="C10" s="52" t="s">
        <v>55</v>
      </c>
      <c r="D10" s="52" t="s">
        <v>56</v>
      </c>
      <c r="E10" s="52" t="s">
        <v>542</v>
      </c>
      <c r="F10" s="52"/>
      <c r="G10" s="52"/>
    </row>
    <row r="11" spans="1:7" x14ac:dyDescent="0.25">
      <c r="A11" s="53" t="s">
        <v>57</v>
      </c>
      <c r="B11" s="53" t="s">
        <v>58</v>
      </c>
      <c r="C11" s="52" t="s">
        <v>59</v>
      </c>
      <c r="D11" s="52" t="s">
        <v>60</v>
      </c>
      <c r="E11" s="52">
        <v>2023</v>
      </c>
      <c r="F11" s="52" t="s">
        <v>543</v>
      </c>
      <c r="G11" s="52" t="s">
        <v>543</v>
      </c>
    </row>
    <row r="12" spans="1:7" x14ac:dyDescent="0.25">
      <c r="A12" s="153" t="s">
        <v>61</v>
      </c>
      <c r="B12" s="153" t="s">
        <v>62</v>
      </c>
      <c r="C12" s="54">
        <f>C13+C59</f>
        <v>2484404.2400000002</v>
      </c>
      <c r="D12" s="54">
        <f>D13+D59</f>
        <v>2517329.89</v>
      </c>
      <c r="E12" s="54">
        <f>E13+E59</f>
        <v>2845059.29</v>
      </c>
      <c r="F12" s="117">
        <f>E12/C12*100</f>
        <v>114.51676197429126</v>
      </c>
      <c r="G12" s="117">
        <f>E12/D12*100</f>
        <v>113.01892935454715</v>
      </c>
    </row>
    <row r="13" spans="1:7" x14ac:dyDescent="0.25">
      <c r="A13" s="55" t="s">
        <v>63</v>
      </c>
      <c r="B13" s="55" t="s">
        <v>64</v>
      </c>
      <c r="C13" s="56">
        <f>C14+C38+C28+C45+C53</f>
        <v>2483966.08</v>
      </c>
      <c r="D13" s="56">
        <f>D14+D38+D28+D45+D53</f>
        <v>2517329.89</v>
      </c>
      <c r="E13" s="56">
        <f>E14+E38+E28+E45+E53</f>
        <v>2845059.29</v>
      </c>
      <c r="F13" s="117">
        <f t="shared" ref="F13:F76" si="0">E13/C13*100</f>
        <v>114.53696219555462</v>
      </c>
      <c r="G13" s="117">
        <f t="shared" ref="G13:G76" si="1">E13/D13*100</f>
        <v>113.01892935454715</v>
      </c>
    </row>
    <row r="14" spans="1:7" x14ac:dyDescent="0.25">
      <c r="A14" s="53" t="s">
        <v>65</v>
      </c>
      <c r="B14" s="53" t="s">
        <v>22</v>
      </c>
      <c r="C14" s="65">
        <f>C15+C18+C25</f>
        <v>2002820.8099999998</v>
      </c>
      <c r="D14" s="65">
        <f>D15+D18+D25</f>
        <v>2113968.29</v>
      </c>
      <c r="E14" s="85">
        <f>E15+E18+E25</f>
        <v>2403926.1800000002</v>
      </c>
      <c r="F14" s="117">
        <f t="shared" si="0"/>
        <v>120.02702228763043</v>
      </c>
      <c r="G14" s="117">
        <f t="shared" si="1"/>
        <v>113.71628379534494</v>
      </c>
    </row>
    <row r="15" spans="1:7" x14ac:dyDescent="0.25">
      <c r="A15" t="s">
        <v>66</v>
      </c>
      <c r="B15" t="s">
        <v>67</v>
      </c>
      <c r="C15" s="59">
        <f t="shared" ref="C15:E16" si="2">C16</f>
        <v>0</v>
      </c>
      <c r="D15" s="59">
        <f t="shared" si="2"/>
        <v>12963</v>
      </c>
      <c r="E15" s="59">
        <f t="shared" si="2"/>
        <v>36164</v>
      </c>
      <c r="F15" s="117">
        <v>0</v>
      </c>
      <c r="G15" s="117">
        <f t="shared" si="1"/>
        <v>278.97863148962432</v>
      </c>
    </row>
    <row r="16" spans="1:7" x14ac:dyDescent="0.25">
      <c r="A16" t="s">
        <v>68</v>
      </c>
      <c r="B16" t="s">
        <v>69</v>
      </c>
      <c r="C16" s="59">
        <f t="shared" si="2"/>
        <v>0</v>
      </c>
      <c r="D16" s="59">
        <f t="shared" si="2"/>
        <v>12963</v>
      </c>
      <c r="E16" s="59">
        <f t="shared" si="2"/>
        <v>36164</v>
      </c>
      <c r="F16" s="117">
        <v>0</v>
      </c>
      <c r="G16" s="117">
        <f t="shared" si="1"/>
        <v>278.97863148962432</v>
      </c>
    </row>
    <row r="17" spans="1:7" x14ac:dyDescent="0.25">
      <c r="A17" t="s">
        <v>70</v>
      </c>
      <c r="B17" t="s">
        <v>69</v>
      </c>
      <c r="C17" s="59">
        <v>0</v>
      </c>
      <c r="D17" s="59">
        <v>12963</v>
      </c>
      <c r="E17" s="59">
        <v>36164</v>
      </c>
      <c r="F17" s="117">
        <v>0</v>
      </c>
      <c r="G17" s="117">
        <f t="shared" si="1"/>
        <v>278.97863148962432</v>
      </c>
    </row>
    <row r="18" spans="1:7" x14ac:dyDescent="0.25">
      <c r="A18" t="s">
        <v>71</v>
      </c>
      <c r="B18" t="s">
        <v>72</v>
      </c>
      <c r="C18" s="59">
        <f>C19+C22</f>
        <v>2002838.5499999998</v>
      </c>
      <c r="D18" s="59">
        <f>D19+D22</f>
        <v>2101005.29</v>
      </c>
      <c r="E18" s="59">
        <f>E19+E22</f>
        <v>2367762.1800000002</v>
      </c>
      <c r="F18" s="117">
        <f t="shared" si="0"/>
        <v>118.22032185270253</v>
      </c>
      <c r="G18" s="117">
        <f t="shared" si="1"/>
        <v>112.6966310494154</v>
      </c>
    </row>
    <row r="19" spans="1:7" x14ac:dyDescent="0.25">
      <c r="A19" t="s">
        <v>73</v>
      </c>
      <c r="B19" t="s">
        <v>74</v>
      </c>
      <c r="C19" s="59">
        <f>C20+C21</f>
        <v>1998693.89</v>
      </c>
      <c r="D19" s="59">
        <f>D20+D21</f>
        <v>2067824.29</v>
      </c>
      <c r="E19" s="59">
        <f>E20+E21</f>
        <v>2342503.29</v>
      </c>
      <c r="F19" s="117">
        <f t="shared" si="0"/>
        <v>117.20170365858276</v>
      </c>
      <c r="G19" s="117">
        <f t="shared" si="1"/>
        <v>113.28347874277074</v>
      </c>
    </row>
    <row r="20" spans="1:7" x14ac:dyDescent="0.25">
      <c r="A20" t="s">
        <v>75</v>
      </c>
      <c r="B20" t="s">
        <v>76</v>
      </c>
      <c r="C20" s="59">
        <v>1998163</v>
      </c>
      <c r="D20" s="59">
        <v>2067824.29</v>
      </c>
      <c r="E20" s="59">
        <v>2315101.9900000002</v>
      </c>
      <c r="F20" s="117">
        <f t="shared" si="0"/>
        <v>115.86151830456275</v>
      </c>
      <c r="G20" s="117">
        <f t="shared" si="1"/>
        <v>111.95835164505201</v>
      </c>
    </row>
    <row r="21" spans="1:7" x14ac:dyDescent="0.25">
      <c r="A21" t="s">
        <v>77</v>
      </c>
      <c r="B21" t="s">
        <v>78</v>
      </c>
      <c r="C21" s="59">
        <v>530.89</v>
      </c>
      <c r="D21" s="59">
        <v>0</v>
      </c>
      <c r="E21" s="59">
        <v>27401.3</v>
      </c>
      <c r="F21" s="117">
        <f>E21/C21*100</f>
        <v>5161.3893650285372</v>
      </c>
      <c r="G21" s="117">
        <v>0</v>
      </c>
    </row>
    <row r="22" spans="1:7" x14ac:dyDescent="0.25">
      <c r="A22" t="s">
        <v>79</v>
      </c>
      <c r="B22" t="s">
        <v>80</v>
      </c>
      <c r="C22" s="59">
        <f>C23+C24</f>
        <v>4144.66</v>
      </c>
      <c r="D22" s="59">
        <f>D23+D24</f>
        <v>33181</v>
      </c>
      <c r="E22" s="59">
        <f>E23+E24</f>
        <v>25258.89</v>
      </c>
      <c r="F22" s="117">
        <f t="shared" si="0"/>
        <v>609.43213677358335</v>
      </c>
      <c r="G22" s="117">
        <f t="shared" si="1"/>
        <v>76.124559235707181</v>
      </c>
    </row>
    <row r="23" spans="1:7" x14ac:dyDescent="0.25">
      <c r="A23" t="s">
        <v>81</v>
      </c>
      <c r="B23" t="s">
        <v>82</v>
      </c>
      <c r="C23" s="59">
        <v>4144.66</v>
      </c>
      <c r="D23" s="59">
        <v>33181</v>
      </c>
      <c r="E23" s="59">
        <v>25258.89</v>
      </c>
      <c r="F23" s="117">
        <f t="shared" si="0"/>
        <v>609.43213677358335</v>
      </c>
      <c r="G23" s="117">
        <f t="shared" si="1"/>
        <v>76.124559235707181</v>
      </c>
    </row>
    <row r="24" spans="1:7" x14ac:dyDescent="0.25">
      <c r="A24" t="s">
        <v>83</v>
      </c>
      <c r="B24" t="s">
        <v>84</v>
      </c>
      <c r="C24" s="59">
        <v>0</v>
      </c>
      <c r="D24" s="59">
        <v>0</v>
      </c>
      <c r="E24" s="59">
        <v>0</v>
      </c>
      <c r="F24" s="117">
        <v>0</v>
      </c>
      <c r="G24" s="117">
        <v>0</v>
      </c>
    </row>
    <row r="25" spans="1:7" x14ac:dyDescent="0.25">
      <c r="A25" t="s">
        <v>85</v>
      </c>
      <c r="B25" t="s">
        <v>86</v>
      </c>
      <c r="C25" s="59">
        <f t="shared" ref="C25:E26" si="3">C26</f>
        <v>-17.739999999999998</v>
      </c>
      <c r="D25" s="59">
        <f t="shared" si="3"/>
        <v>0</v>
      </c>
      <c r="E25" s="59">
        <f t="shared" si="3"/>
        <v>0</v>
      </c>
      <c r="F25" s="117">
        <f t="shared" si="0"/>
        <v>0</v>
      </c>
      <c r="G25" s="117">
        <v>0</v>
      </c>
    </row>
    <row r="26" spans="1:7" x14ac:dyDescent="0.25">
      <c r="A26" t="s">
        <v>87</v>
      </c>
      <c r="B26" t="s">
        <v>88</v>
      </c>
      <c r="C26" s="59">
        <f t="shared" si="3"/>
        <v>-17.739999999999998</v>
      </c>
      <c r="D26" s="59">
        <f t="shared" si="3"/>
        <v>0</v>
      </c>
      <c r="E26" s="59">
        <f t="shared" si="3"/>
        <v>0</v>
      </c>
      <c r="F26" s="117">
        <f t="shared" si="0"/>
        <v>0</v>
      </c>
      <c r="G26" s="117">
        <v>0</v>
      </c>
    </row>
    <row r="27" spans="1:7" x14ac:dyDescent="0.25">
      <c r="A27" t="s">
        <v>89</v>
      </c>
      <c r="B27" t="s">
        <v>90</v>
      </c>
      <c r="C27" s="59">
        <v>-17.739999999999998</v>
      </c>
      <c r="D27" s="59">
        <v>0</v>
      </c>
      <c r="E27" s="59">
        <v>0</v>
      </c>
      <c r="F27" s="117">
        <f t="shared" si="0"/>
        <v>0</v>
      </c>
      <c r="G27" s="117">
        <v>0</v>
      </c>
    </row>
    <row r="28" spans="1:7" x14ac:dyDescent="0.25">
      <c r="A28" s="125" t="s">
        <v>91</v>
      </c>
      <c r="B28" s="125" t="s">
        <v>92</v>
      </c>
      <c r="C28" s="85">
        <f>C29+C35</f>
        <v>0.67</v>
      </c>
      <c r="D28" s="85">
        <f>D29+D35</f>
        <v>0</v>
      </c>
      <c r="E28" s="85">
        <f>E29+E35</f>
        <v>0.02</v>
      </c>
      <c r="F28" s="117">
        <f t="shared" si="0"/>
        <v>2.9850746268656714</v>
      </c>
      <c r="G28" s="117">
        <v>0</v>
      </c>
    </row>
    <row r="29" spans="1:7" x14ac:dyDescent="0.25">
      <c r="A29" t="s">
        <v>93</v>
      </c>
      <c r="B29" t="s">
        <v>94</v>
      </c>
      <c r="C29" s="59">
        <f>C30+C33</f>
        <v>0.67</v>
      </c>
      <c r="D29" s="59">
        <f>D30+D33</f>
        <v>0</v>
      </c>
      <c r="E29" s="59">
        <f>E30+E33</f>
        <v>0.02</v>
      </c>
      <c r="F29" s="117">
        <f t="shared" si="0"/>
        <v>2.9850746268656714</v>
      </c>
      <c r="G29" s="117">
        <v>0</v>
      </c>
    </row>
    <row r="30" spans="1:7" x14ac:dyDescent="0.25">
      <c r="A30" t="s">
        <v>95</v>
      </c>
      <c r="B30" t="s">
        <v>96</v>
      </c>
      <c r="C30" s="59">
        <f>C32+C31</f>
        <v>0.56000000000000005</v>
      </c>
      <c r="D30" s="59">
        <f>D32+D31</f>
        <v>0</v>
      </c>
      <c r="E30" s="59">
        <f>E32+E31</f>
        <v>0.01</v>
      </c>
      <c r="F30" s="117">
        <f t="shared" si="0"/>
        <v>1.7857142857142856</v>
      </c>
      <c r="G30" s="117">
        <v>0</v>
      </c>
    </row>
    <row r="31" spans="1:7" x14ac:dyDescent="0.25">
      <c r="A31" s="60">
        <v>64131</v>
      </c>
      <c r="B31" s="57" t="s">
        <v>97</v>
      </c>
      <c r="C31" s="59">
        <v>0.37</v>
      </c>
      <c r="D31" s="59">
        <v>0</v>
      </c>
      <c r="E31" s="59">
        <v>0</v>
      </c>
      <c r="F31" s="117">
        <f t="shared" si="0"/>
        <v>0</v>
      </c>
      <c r="G31" s="117">
        <v>0</v>
      </c>
    </row>
    <row r="32" spans="1:7" x14ac:dyDescent="0.25">
      <c r="A32" t="s">
        <v>98</v>
      </c>
      <c r="B32" t="s">
        <v>99</v>
      </c>
      <c r="C32" s="59">
        <v>0.19</v>
      </c>
      <c r="D32" s="59">
        <v>0</v>
      </c>
      <c r="E32" s="59">
        <v>0.01</v>
      </c>
      <c r="F32" s="117">
        <f t="shared" si="0"/>
        <v>5.2631578947368416</v>
      </c>
      <c r="G32" s="117">
        <v>0</v>
      </c>
    </row>
    <row r="33" spans="1:7" x14ac:dyDescent="0.25">
      <c r="A33" s="60">
        <v>6415</v>
      </c>
      <c r="B33" s="57" t="s">
        <v>100</v>
      </c>
      <c r="C33" s="59">
        <f>C34</f>
        <v>0.11</v>
      </c>
      <c r="D33" s="59">
        <f>D34</f>
        <v>0</v>
      </c>
      <c r="E33" s="59">
        <f>E34</f>
        <v>0.01</v>
      </c>
      <c r="F33" s="117">
        <f t="shared" si="0"/>
        <v>9.0909090909090917</v>
      </c>
      <c r="G33" s="117">
        <v>0</v>
      </c>
    </row>
    <row r="34" spans="1:7" x14ac:dyDescent="0.25">
      <c r="A34" s="60">
        <v>64151</v>
      </c>
      <c r="B34" s="57" t="s">
        <v>100</v>
      </c>
      <c r="C34" s="59">
        <v>0.11</v>
      </c>
      <c r="D34" s="59">
        <v>0</v>
      </c>
      <c r="E34" s="59">
        <v>0.01</v>
      </c>
      <c r="F34" s="117">
        <f t="shared" si="0"/>
        <v>9.0909090909090917</v>
      </c>
      <c r="G34" s="117">
        <v>0</v>
      </c>
    </row>
    <row r="35" spans="1:7" x14ac:dyDescent="0.25">
      <c r="A35" t="s">
        <v>101</v>
      </c>
      <c r="B35" t="s">
        <v>102</v>
      </c>
      <c r="C35" s="59">
        <f>C36</f>
        <v>0</v>
      </c>
      <c r="D35" s="59">
        <f>D36</f>
        <v>0</v>
      </c>
      <c r="E35" s="59">
        <f t="shared" ref="E35:E36" si="4">E36</f>
        <v>0</v>
      </c>
      <c r="F35" s="117">
        <v>0</v>
      </c>
      <c r="G35" s="117">
        <v>0</v>
      </c>
    </row>
    <row r="36" spans="1:7" x14ac:dyDescent="0.25">
      <c r="A36" t="s">
        <v>103</v>
      </c>
      <c r="B36" t="s">
        <v>104</v>
      </c>
      <c r="C36" s="59">
        <f>C37</f>
        <v>0</v>
      </c>
      <c r="D36" s="59">
        <f>D37</f>
        <v>0</v>
      </c>
      <c r="E36" s="59">
        <f t="shared" si="4"/>
        <v>0</v>
      </c>
      <c r="F36" s="117">
        <v>0</v>
      </c>
      <c r="G36" s="117">
        <v>0</v>
      </c>
    </row>
    <row r="37" spans="1:7" x14ac:dyDescent="0.25">
      <c r="A37" t="s">
        <v>105</v>
      </c>
      <c r="B37" t="s">
        <v>106</v>
      </c>
      <c r="C37" s="59">
        <v>0</v>
      </c>
      <c r="D37" s="59">
        <v>0</v>
      </c>
      <c r="E37" s="59">
        <v>0</v>
      </c>
      <c r="F37" s="117">
        <v>0</v>
      </c>
      <c r="G37" s="117">
        <v>0</v>
      </c>
    </row>
    <row r="38" spans="1:7" x14ac:dyDescent="0.25">
      <c r="A38" s="125" t="s">
        <v>107</v>
      </c>
      <c r="B38" s="125" t="s">
        <v>108</v>
      </c>
      <c r="C38" s="85">
        <f>C39</f>
        <v>103255.23000000001</v>
      </c>
      <c r="D38" s="85">
        <f>D39</f>
        <v>30175</v>
      </c>
      <c r="E38" s="85">
        <f>E39</f>
        <v>62857.280000000006</v>
      </c>
      <c r="F38" s="117">
        <f t="shared" si="0"/>
        <v>60.875637970105721</v>
      </c>
      <c r="G38" s="117">
        <f t="shared" si="1"/>
        <v>208.30913007456508</v>
      </c>
    </row>
    <row r="39" spans="1:7" x14ac:dyDescent="0.25">
      <c r="A39" t="s">
        <v>109</v>
      </c>
      <c r="B39" t="s">
        <v>110</v>
      </c>
      <c r="C39" s="59">
        <f>C40</f>
        <v>103255.23000000001</v>
      </c>
      <c r="D39" s="59">
        <f>D40</f>
        <v>30175</v>
      </c>
      <c r="E39" s="59">
        <f t="shared" ref="E39" si="5">E40</f>
        <v>62857.280000000006</v>
      </c>
      <c r="F39" s="117">
        <f t="shared" si="0"/>
        <v>60.875637970105721</v>
      </c>
      <c r="G39" s="117">
        <f t="shared" si="1"/>
        <v>208.30913007456508</v>
      </c>
    </row>
    <row r="40" spans="1:7" x14ac:dyDescent="0.25">
      <c r="A40" t="s">
        <v>111</v>
      </c>
      <c r="B40" t="s">
        <v>112</v>
      </c>
      <c r="C40" s="59">
        <f>C41+C42+C43+C44</f>
        <v>103255.23000000001</v>
      </c>
      <c r="D40" s="59">
        <f>D41+D42+D43+D44</f>
        <v>30175</v>
      </c>
      <c r="E40" s="59">
        <f>E41+E42+E43+E44</f>
        <v>62857.280000000006</v>
      </c>
      <c r="F40" s="117">
        <f t="shared" si="0"/>
        <v>60.875637970105721</v>
      </c>
      <c r="G40" s="117">
        <f t="shared" si="1"/>
        <v>208.30913007456508</v>
      </c>
    </row>
    <row r="41" spans="1:7" x14ac:dyDescent="0.25">
      <c r="A41" t="s">
        <v>113</v>
      </c>
      <c r="B41" t="s">
        <v>114</v>
      </c>
      <c r="C41" s="59">
        <v>94821.82</v>
      </c>
      <c r="D41" s="59">
        <v>30175</v>
      </c>
      <c r="E41" s="59">
        <v>61632.57</v>
      </c>
      <c r="F41" s="117">
        <f t="shared" si="0"/>
        <v>64.998298914743458</v>
      </c>
      <c r="G41" s="117">
        <f t="shared" si="1"/>
        <v>204.25043910521956</v>
      </c>
    </row>
    <row r="42" spans="1:7" x14ac:dyDescent="0.25">
      <c r="A42" t="s">
        <v>115</v>
      </c>
      <c r="B42" t="s">
        <v>116</v>
      </c>
      <c r="C42" s="59">
        <v>3809.08</v>
      </c>
      <c r="D42" s="59">
        <v>0</v>
      </c>
      <c r="E42" s="59">
        <v>712.66</v>
      </c>
      <c r="F42" s="117">
        <f t="shared" si="0"/>
        <v>18.709504657292577</v>
      </c>
      <c r="G42" s="117">
        <v>0</v>
      </c>
    </row>
    <row r="43" spans="1:7" x14ac:dyDescent="0.25">
      <c r="A43" t="s">
        <v>117</v>
      </c>
      <c r="B43" t="s">
        <v>118</v>
      </c>
      <c r="C43" s="59">
        <v>0</v>
      </c>
      <c r="D43" s="59">
        <v>0</v>
      </c>
      <c r="E43" s="59">
        <v>0</v>
      </c>
      <c r="F43" s="117">
        <v>0</v>
      </c>
      <c r="G43" s="117">
        <v>0</v>
      </c>
    </row>
    <row r="44" spans="1:7" x14ac:dyDescent="0.25">
      <c r="A44" t="s">
        <v>119</v>
      </c>
      <c r="B44" t="s">
        <v>120</v>
      </c>
      <c r="C44" s="59">
        <v>4624.33</v>
      </c>
      <c r="D44" s="59">
        <v>0</v>
      </c>
      <c r="E44" s="59">
        <v>512.04999999999995</v>
      </c>
      <c r="F44" s="117">
        <f t="shared" si="0"/>
        <v>11.072955433543886</v>
      </c>
      <c r="G44" s="117">
        <v>0</v>
      </c>
    </row>
    <row r="45" spans="1:7" x14ac:dyDescent="0.25">
      <c r="A45" s="125" t="s">
        <v>121</v>
      </c>
      <c r="B45" s="125" t="s">
        <v>122</v>
      </c>
      <c r="C45" s="85">
        <f>C46+C49</f>
        <v>19737.38</v>
      </c>
      <c r="D45" s="85">
        <f>D46+D49</f>
        <v>14865</v>
      </c>
      <c r="E45" s="85">
        <f>E46+E49</f>
        <v>20212.71</v>
      </c>
      <c r="F45" s="117">
        <f t="shared" si="0"/>
        <v>102.40827303319892</v>
      </c>
      <c r="G45" s="117">
        <f t="shared" si="1"/>
        <v>135.97517658930374</v>
      </c>
    </row>
    <row r="46" spans="1:7" x14ac:dyDescent="0.25">
      <c r="A46" t="s">
        <v>123</v>
      </c>
      <c r="B46" t="s">
        <v>124</v>
      </c>
      <c r="C46" s="59">
        <f t="shared" ref="C46:E47" si="6">C47</f>
        <v>19423.82</v>
      </c>
      <c r="D46" s="59">
        <f t="shared" si="6"/>
        <v>14865</v>
      </c>
      <c r="E46" s="59">
        <f t="shared" si="6"/>
        <v>18398.13</v>
      </c>
      <c r="F46" s="117">
        <f t="shared" si="0"/>
        <v>94.719421823307684</v>
      </c>
      <c r="G46" s="117">
        <f t="shared" si="1"/>
        <v>123.76811301715441</v>
      </c>
    </row>
    <row r="47" spans="1:7" x14ac:dyDescent="0.25">
      <c r="A47" t="s">
        <v>125</v>
      </c>
      <c r="B47" t="s">
        <v>126</v>
      </c>
      <c r="C47" s="59">
        <f t="shared" si="6"/>
        <v>19423.82</v>
      </c>
      <c r="D47" s="59">
        <f t="shared" si="6"/>
        <v>14865</v>
      </c>
      <c r="E47" s="59">
        <f t="shared" si="6"/>
        <v>18398.13</v>
      </c>
      <c r="F47" s="117">
        <f t="shared" si="0"/>
        <v>94.719421823307684</v>
      </c>
      <c r="G47" s="117">
        <f t="shared" si="1"/>
        <v>123.76811301715441</v>
      </c>
    </row>
    <row r="48" spans="1:7" x14ac:dyDescent="0.25">
      <c r="A48" t="s">
        <v>127</v>
      </c>
      <c r="B48" t="s">
        <v>126</v>
      </c>
      <c r="C48" s="59">
        <v>19423.82</v>
      </c>
      <c r="D48" s="59">
        <v>14865</v>
      </c>
      <c r="E48" s="59">
        <v>18398.13</v>
      </c>
      <c r="F48" s="117">
        <f t="shared" si="0"/>
        <v>94.719421823307684</v>
      </c>
      <c r="G48" s="117">
        <f t="shared" si="1"/>
        <v>123.76811301715441</v>
      </c>
    </row>
    <row r="49" spans="1:7" x14ac:dyDescent="0.25">
      <c r="A49" t="s">
        <v>128</v>
      </c>
      <c r="B49" t="s">
        <v>129</v>
      </c>
      <c r="C49" s="59">
        <f>C50</f>
        <v>313.56</v>
      </c>
      <c r="D49" s="59">
        <f>D50</f>
        <v>0</v>
      </c>
      <c r="E49" s="59">
        <f>E50</f>
        <v>1814.58</v>
      </c>
      <c r="F49" s="117">
        <f t="shared" si="0"/>
        <v>578.70264064293917</v>
      </c>
      <c r="G49" s="117">
        <v>0</v>
      </c>
    </row>
    <row r="50" spans="1:7" x14ac:dyDescent="0.25">
      <c r="A50" t="s">
        <v>130</v>
      </c>
      <c r="B50" t="s">
        <v>131</v>
      </c>
      <c r="C50" s="59">
        <f>C51+C52</f>
        <v>313.56</v>
      </c>
      <c r="D50" s="59">
        <f>D51+D52</f>
        <v>0</v>
      </c>
      <c r="E50" s="59">
        <f>E51+E52</f>
        <v>1814.58</v>
      </c>
      <c r="F50" s="117">
        <f t="shared" si="0"/>
        <v>578.70264064293917</v>
      </c>
      <c r="G50" s="117">
        <v>0</v>
      </c>
    </row>
    <row r="51" spans="1:7" x14ac:dyDescent="0.25">
      <c r="A51" s="60">
        <v>66311</v>
      </c>
      <c r="B51" s="57" t="s">
        <v>132</v>
      </c>
      <c r="C51" s="59">
        <v>313.56</v>
      </c>
      <c r="D51" s="59">
        <v>0</v>
      </c>
      <c r="E51" s="59">
        <v>614.58000000000004</v>
      </c>
      <c r="F51" s="117">
        <f t="shared" si="0"/>
        <v>196.00076540375048</v>
      </c>
      <c r="G51" s="117">
        <v>0</v>
      </c>
    </row>
    <row r="52" spans="1:7" x14ac:dyDescent="0.25">
      <c r="A52" t="s">
        <v>133</v>
      </c>
      <c r="B52" t="s">
        <v>134</v>
      </c>
      <c r="C52" s="59">
        <v>0</v>
      </c>
      <c r="D52" s="59">
        <v>0</v>
      </c>
      <c r="E52" s="59">
        <v>1200</v>
      </c>
      <c r="F52" s="117">
        <v>0</v>
      </c>
      <c r="G52" s="117">
        <v>0</v>
      </c>
    </row>
    <row r="53" spans="1:7" x14ac:dyDescent="0.25">
      <c r="A53" s="125" t="s">
        <v>135</v>
      </c>
      <c r="B53" s="125" t="s">
        <v>23</v>
      </c>
      <c r="C53" s="85">
        <f>C54</f>
        <v>358151.99000000005</v>
      </c>
      <c r="D53" s="85">
        <f>D54</f>
        <v>358321.6</v>
      </c>
      <c r="E53" s="85">
        <f>E54</f>
        <v>358063.1</v>
      </c>
      <c r="F53" s="117">
        <f t="shared" si="0"/>
        <v>99.975180928074678</v>
      </c>
      <c r="G53" s="117">
        <f t="shared" si="1"/>
        <v>99.927858102888578</v>
      </c>
    </row>
    <row r="54" spans="1:7" x14ac:dyDescent="0.25">
      <c r="A54" t="s">
        <v>136</v>
      </c>
      <c r="B54" t="s">
        <v>137</v>
      </c>
      <c r="C54" s="59">
        <f>C55+C57</f>
        <v>358151.99000000005</v>
      </c>
      <c r="D54" s="59">
        <f>D55+D57</f>
        <v>358321.6</v>
      </c>
      <c r="E54" s="59">
        <f>E55+E57</f>
        <v>358063.1</v>
      </c>
      <c r="F54" s="117">
        <f t="shared" si="0"/>
        <v>99.975180928074678</v>
      </c>
      <c r="G54" s="117">
        <f t="shared" si="1"/>
        <v>99.927858102888578</v>
      </c>
    </row>
    <row r="55" spans="1:7" x14ac:dyDescent="0.25">
      <c r="A55" t="s">
        <v>138</v>
      </c>
      <c r="B55" t="s">
        <v>139</v>
      </c>
      <c r="C55" s="59">
        <f>C56</f>
        <v>331100.59000000003</v>
      </c>
      <c r="D55" s="59">
        <f t="shared" ref="D55:E55" si="7">D56</f>
        <v>308782.59999999998</v>
      </c>
      <c r="E55" s="59">
        <f t="shared" si="7"/>
        <v>313342.09999999998</v>
      </c>
      <c r="F55" s="117">
        <f t="shared" si="0"/>
        <v>94.63652722575938</v>
      </c>
      <c r="G55" s="117">
        <f t="shared" si="1"/>
        <v>101.47660522322177</v>
      </c>
    </row>
    <row r="56" spans="1:7" x14ac:dyDescent="0.25">
      <c r="A56" t="s">
        <v>140</v>
      </c>
      <c r="B56" t="s">
        <v>139</v>
      </c>
      <c r="C56" s="59">
        <v>331100.59000000003</v>
      </c>
      <c r="D56" s="59">
        <v>308782.59999999998</v>
      </c>
      <c r="E56" s="59">
        <v>313342.09999999998</v>
      </c>
      <c r="F56" s="117">
        <f t="shared" si="0"/>
        <v>94.63652722575938</v>
      </c>
      <c r="G56" s="117">
        <f t="shared" si="1"/>
        <v>101.47660522322177</v>
      </c>
    </row>
    <row r="57" spans="1:7" x14ac:dyDescent="0.25">
      <c r="A57" t="s">
        <v>141</v>
      </c>
      <c r="B57" t="s">
        <v>142</v>
      </c>
      <c r="C57" s="59">
        <f>C58</f>
        <v>27051.4</v>
      </c>
      <c r="D57" s="59">
        <f>D58</f>
        <v>49539</v>
      </c>
      <c r="E57" s="59">
        <f>E58</f>
        <v>44721</v>
      </c>
      <c r="F57" s="117">
        <f t="shared" si="0"/>
        <v>165.31861567238664</v>
      </c>
      <c r="G57" s="117">
        <f t="shared" si="1"/>
        <v>90.27432931629626</v>
      </c>
    </row>
    <row r="58" spans="1:7" x14ac:dyDescent="0.25">
      <c r="A58" t="s">
        <v>143</v>
      </c>
      <c r="B58" t="s">
        <v>142</v>
      </c>
      <c r="C58" s="59">
        <v>27051.4</v>
      </c>
      <c r="D58" s="59">
        <v>49539</v>
      </c>
      <c r="E58" s="59">
        <v>44721</v>
      </c>
      <c r="F58" s="117">
        <f t="shared" si="0"/>
        <v>165.31861567238664</v>
      </c>
      <c r="G58" s="117">
        <f t="shared" si="1"/>
        <v>90.27432931629626</v>
      </c>
    </row>
    <row r="59" spans="1:7" x14ac:dyDescent="0.25">
      <c r="A59" s="55" t="s">
        <v>144</v>
      </c>
      <c r="B59" s="55" t="s">
        <v>145</v>
      </c>
      <c r="C59" s="56">
        <f t="shared" ref="C59:E62" si="8">C60</f>
        <v>438.16</v>
      </c>
      <c r="D59" s="56">
        <f t="shared" si="8"/>
        <v>0</v>
      </c>
      <c r="E59" s="56">
        <f t="shared" si="8"/>
        <v>0</v>
      </c>
      <c r="F59" s="117">
        <f t="shared" si="0"/>
        <v>0</v>
      </c>
      <c r="G59" s="117">
        <v>0</v>
      </c>
    </row>
    <row r="60" spans="1:7" x14ac:dyDescent="0.25">
      <c r="A60" s="125" t="s">
        <v>146</v>
      </c>
      <c r="B60" s="125" t="s">
        <v>147</v>
      </c>
      <c r="C60" s="85">
        <f t="shared" si="8"/>
        <v>438.16</v>
      </c>
      <c r="D60" s="85">
        <f t="shared" si="8"/>
        <v>0</v>
      </c>
      <c r="E60" s="85">
        <f t="shared" si="8"/>
        <v>0</v>
      </c>
      <c r="F60" s="117">
        <f t="shared" si="0"/>
        <v>0</v>
      </c>
      <c r="G60" s="117">
        <v>0</v>
      </c>
    </row>
    <row r="61" spans="1:7" x14ac:dyDescent="0.25">
      <c r="A61" t="s">
        <v>148</v>
      </c>
      <c r="B61" t="s">
        <v>149</v>
      </c>
      <c r="C61" s="59">
        <f t="shared" si="8"/>
        <v>438.16</v>
      </c>
      <c r="D61" s="59">
        <f t="shared" si="8"/>
        <v>0</v>
      </c>
      <c r="E61" s="59">
        <f t="shared" si="8"/>
        <v>0</v>
      </c>
      <c r="F61" s="117">
        <f t="shared" si="0"/>
        <v>0</v>
      </c>
      <c r="G61" s="117">
        <v>0</v>
      </c>
    </row>
    <row r="62" spans="1:7" x14ac:dyDescent="0.25">
      <c r="A62" t="s">
        <v>150</v>
      </c>
      <c r="B62" t="s">
        <v>151</v>
      </c>
      <c r="C62" s="59">
        <f t="shared" si="8"/>
        <v>438.16</v>
      </c>
      <c r="D62" s="59">
        <f t="shared" si="8"/>
        <v>0</v>
      </c>
      <c r="E62" s="59">
        <f t="shared" si="8"/>
        <v>0</v>
      </c>
      <c r="F62" s="117">
        <f t="shared" si="0"/>
        <v>0</v>
      </c>
      <c r="G62" s="117">
        <v>0</v>
      </c>
    </row>
    <row r="63" spans="1:7" x14ac:dyDescent="0.25">
      <c r="A63" t="s">
        <v>152</v>
      </c>
      <c r="B63" t="s">
        <v>153</v>
      </c>
      <c r="C63" s="59">
        <v>438.16</v>
      </c>
      <c r="D63" s="59">
        <v>0</v>
      </c>
      <c r="E63" s="59">
        <v>0</v>
      </c>
      <c r="F63" s="117">
        <f t="shared" si="0"/>
        <v>0</v>
      </c>
      <c r="G63" s="117">
        <v>0</v>
      </c>
    </row>
    <row r="64" spans="1:7" x14ac:dyDescent="0.25">
      <c r="A64" s="55" t="s">
        <v>154</v>
      </c>
      <c r="B64" s="55" t="s">
        <v>155</v>
      </c>
      <c r="C64" s="56">
        <f t="shared" ref="C64:E67" si="9">C65</f>
        <v>0</v>
      </c>
      <c r="D64" s="56">
        <f t="shared" si="9"/>
        <v>0</v>
      </c>
      <c r="E64" s="56">
        <f t="shared" si="9"/>
        <v>0</v>
      </c>
      <c r="F64" s="117">
        <v>0</v>
      </c>
      <c r="G64" s="117">
        <v>0</v>
      </c>
    </row>
    <row r="65" spans="1:7" x14ac:dyDescent="0.25">
      <c r="A65" s="125" t="s">
        <v>156</v>
      </c>
      <c r="B65" s="125" t="s">
        <v>157</v>
      </c>
      <c r="C65" s="85">
        <f t="shared" si="9"/>
        <v>0</v>
      </c>
      <c r="D65" s="85">
        <f t="shared" si="9"/>
        <v>0</v>
      </c>
      <c r="E65" s="85">
        <f t="shared" si="9"/>
        <v>0</v>
      </c>
      <c r="F65" s="117">
        <v>0</v>
      </c>
      <c r="G65" s="117">
        <v>0</v>
      </c>
    </row>
    <row r="66" spans="1:7" x14ac:dyDescent="0.25">
      <c r="A66" t="s">
        <v>158</v>
      </c>
      <c r="B66" t="s">
        <v>159</v>
      </c>
      <c r="C66" s="59">
        <f t="shared" si="9"/>
        <v>0</v>
      </c>
      <c r="D66" s="59">
        <f t="shared" si="9"/>
        <v>0</v>
      </c>
      <c r="E66" s="59">
        <f t="shared" si="9"/>
        <v>0</v>
      </c>
      <c r="F66" s="117">
        <v>0</v>
      </c>
      <c r="G66" s="117">
        <v>0</v>
      </c>
    </row>
    <row r="67" spans="1:7" x14ac:dyDescent="0.25">
      <c r="A67" t="s">
        <v>160</v>
      </c>
      <c r="B67" t="s">
        <v>161</v>
      </c>
      <c r="C67" s="59">
        <f t="shared" si="9"/>
        <v>0</v>
      </c>
      <c r="D67" s="59">
        <f t="shared" si="9"/>
        <v>0</v>
      </c>
      <c r="E67" s="59">
        <f t="shared" si="9"/>
        <v>0</v>
      </c>
      <c r="F67" s="117">
        <v>0</v>
      </c>
      <c r="G67" s="117">
        <v>0</v>
      </c>
    </row>
    <row r="68" spans="1:7" x14ac:dyDescent="0.25">
      <c r="A68" t="s">
        <v>162</v>
      </c>
      <c r="B68" t="s">
        <v>163</v>
      </c>
      <c r="C68" s="59">
        <v>0</v>
      </c>
      <c r="D68" s="59">
        <v>0</v>
      </c>
      <c r="E68" s="59">
        <v>0</v>
      </c>
      <c r="F68" s="117">
        <v>0</v>
      </c>
      <c r="G68" s="117">
        <v>0</v>
      </c>
    </row>
    <row r="69" spans="1:7" x14ac:dyDescent="0.25">
      <c r="A69" s="55" t="s">
        <v>164</v>
      </c>
      <c r="B69" s="55" t="s">
        <v>165</v>
      </c>
      <c r="C69" s="56">
        <f t="shared" ref="C69:D72" si="10">C70</f>
        <v>0</v>
      </c>
      <c r="D69" s="56">
        <f t="shared" si="10"/>
        <v>0</v>
      </c>
      <c r="E69" s="56">
        <f>E70</f>
        <v>30964.55</v>
      </c>
      <c r="F69" s="117">
        <v>0</v>
      </c>
      <c r="G69" s="117">
        <v>0</v>
      </c>
    </row>
    <row r="70" spans="1:7" x14ac:dyDescent="0.25">
      <c r="A70" t="s">
        <v>166</v>
      </c>
      <c r="B70" t="s">
        <v>167</v>
      </c>
      <c r="C70" s="59">
        <f t="shared" si="10"/>
        <v>0</v>
      </c>
      <c r="D70" s="59">
        <f t="shared" si="10"/>
        <v>0</v>
      </c>
      <c r="E70" s="59">
        <f>E71</f>
        <v>30964.55</v>
      </c>
      <c r="F70" s="117">
        <v>0</v>
      </c>
      <c r="G70" s="117">
        <v>0</v>
      </c>
    </row>
    <row r="71" spans="1:7" x14ac:dyDescent="0.25">
      <c r="A71" t="s">
        <v>168</v>
      </c>
      <c r="B71" t="s">
        <v>169</v>
      </c>
      <c r="C71" s="59">
        <f t="shared" si="10"/>
        <v>0</v>
      </c>
      <c r="D71" s="59">
        <f t="shared" si="10"/>
        <v>0</v>
      </c>
      <c r="E71" s="59">
        <f>E72</f>
        <v>30964.55</v>
      </c>
      <c r="F71" s="117">
        <v>0</v>
      </c>
      <c r="G71" s="117">
        <v>0</v>
      </c>
    </row>
    <row r="72" spans="1:7" x14ac:dyDescent="0.25">
      <c r="A72" t="s">
        <v>170</v>
      </c>
      <c r="B72" t="s">
        <v>171</v>
      </c>
      <c r="C72" s="59">
        <f t="shared" si="10"/>
        <v>0</v>
      </c>
      <c r="D72" s="59">
        <f t="shared" si="10"/>
        <v>0</v>
      </c>
      <c r="E72" s="59">
        <f>E73</f>
        <v>30964.55</v>
      </c>
      <c r="F72" s="117">
        <v>0</v>
      </c>
      <c r="G72" s="117">
        <v>0</v>
      </c>
    </row>
    <row r="73" spans="1:7" x14ac:dyDescent="0.25">
      <c r="A73" t="s">
        <v>172</v>
      </c>
      <c r="B73" t="s">
        <v>173</v>
      </c>
      <c r="C73" s="59">
        <v>0</v>
      </c>
      <c r="D73" s="59">
        <v>0</v>
      </c>
      <c r="E73" s="59">
        <v>30964.55</v>
      </c>
      <c r="F73" s="117">
        <v>0</v>
      </c>
      <c r="G73" s="117">
        <v>0</v>
      </c>
    </row>
    <row r="74" spans="1:7" x14ac:dyDescent="0.25">
      <c r="A74" s="153" t="s">
        <v>174</v>
      </c>
      <c r="B74" s="153" t="s">
        <v>62</v>
      </c>
      <c r="C74" s="54">
        <f>C75+C210+C243</f>
        <v>2519134.8200000003</v>
      </c>
      <c r="D74" s="54">
        <f>D75+D210+D243</f>
        <v>2517329.89</v>
      </c>
      <c r="E74" s="54">
        <f>E75+E210+E243</f>
        <v>2814094.7399999998</v>
      </c>
      <c r="F74" s="117">
        <f t="shared" si="0"/>
        <v>111.70877865123548</v>
      </c>
      <c r="G74" s="117">
        <f t="shared" si="1"/>
        <v>111.78887404383855</v>
      </c>
    </row>
    <row r="75" spans="1:7" x14ac:dyDescent="0.25">
      <c r="A75" s="55" t="s">
        <v>175</v>
      </c>
      <c r="B75" s="55" t="s">
        <v>176</v>
      </c>
      <c r="C75" s="56">
        <f>C76+C99+C194+C206</f>
        <v>2476079.06</v>
      </c>
      <c r="D75" s="56">
        <f>D76+D99+D194+D206</f>
        <v>2457596.89</v>
      </c>
      <c r="E75" s="56">
        <f>E76+E99+E194+E206</f>
        <v>2759839.44</v>
      </c>
      <c r="F75" s="117">
        <f t="shared" si="0"/>
        <v>111.46006945351736</v>
      </c>
      <c r="G75" s="117">
        <f t="shared" si="1"/>
        <v>112.29829640612867</v>
      </c>
    </row>
    <row r="76" spans="1:7" x14ac:dyDescent="0.25">
      <c r="A76" s="53" t="s">
        <v>177</v>
      </c>
      <c r="B76" s="53" t="s">
        <v>178</v>
      </c>
      <c r="C76" s="65">
        <f>C77+C85+C93</f>
        <v>1891939.7800000003</v>
      </c>
      <c r="D76" s="65">
        <f>D77+D85+D93</f>
        <v>1871769</v>
      </c>
      <c r="E76" s="65">
        <f>E77+E85+E93</f>
        <v>2158922.34</v>
      </c>
      <c r="F76" s="117">
        <f t="shared" si="0"/>
        <v>114.11157811798849</v>
      </c>
      <c r="G76" s="117">
        <f t="shared" si="1"/>
        <v>115.34128089523867</v>
      </c>
    </row>
    <row r="77" spans="1:7" x14ac:dyDescent="0.25">
      <c r="A77" s="57" t="s">
        <v>179</v>
      </c>
      <c r="B77" s="57" t="s">
        <v>180</v>
      </c>
      <c r="C77" s="58">
        <f>C78+C81+C83</f>
        <v>1560997.4600000002</v>
      </c>
      <c r="D77" s="58">
        <f>D78+D81+D83</f>
        <v>1535739</v>
      </c>
      <c r="E77" s="58">
        <f>E78+E81+E83</f>
        <v>1775864.62</v>
      </c>
      <c r="F77" s="117">
        <f t="shared" ref="F77:F139" si="11">E77/C77*100</f>
        <v>113.76473476132369</v>
      </c>
      <c r="G77" s="117">
        <f t="shared" ref="G77:G139" si="12">E77/D77*100</f>
        <v>115.63583525586054</v>
      </c>
    </row>
    <row r="78" spans="1:7" x14ac:dyDescent="0.25">
      <c r="A78" s="57" t="s">
        <v>181</v>
      </c>
      <c r="B78" s="57" t="s">
        <v>182</v>
      </c>
      <c r="C78" s="58">
        <f>C79+C80</f>
        <v>1492901.07</v>
      </c>
      <c r="D78" s="58">
        <f>D79+D80</f>
        <v>1485967</v>
      </c>
      <c r="E78" s="58">
        <f>E79+E80</f>
        <v>1703534.19</v>
      </c>
      <c r="F78" s="117">
        <f t="shared" si="11"/>
        <v>114.10898044302427</v>
      </c>
      <c r="G78" s="117">
        <f t="shared" si="12"/>
        <v>114.64145502558267</v>
      </c>
    </row>
    <row r="79" spans="1:7" x14ac:dyDescent="0.25">
      <c r="A79" s="57" t="s">
        <v>183</v>
      </c>
      <c r="B79" s="57" t="s">
        <v>184</v>
      </c>
      <c r="C79" s="58">
        <v>1469395.04</v>
      </c>
      <c r="D79" s="58">
        <v>1443497</v>
      </c>
      <c r="E79" s="58">
        <v>1694148.26</v>
      </c>
      <c r="F79" s="117">
        <f t="shared" si="11"/>
        <v>115.29562941766838</v>
      </c>
      <c r="G79" s="117">
        <f t="shared" si="12"/>
        <v>117.3641690976843</v>
      </c>
    </row>
    <row r="80" spans="1:7" x14ac:dyDescent="0.25">
      <c r="A80" s="57" t="s">
        <v>185</v>
      </c>
      <c r="B80" s="57" t="s">
        <v>186</v>
      </c>
      <c r="C80" s="58">
        <v>23506.03</v>
      </c>
      <c r="D80" s="58">
        <v>42470</v>
      </c>
      <c r="E80" s="58">
        <v>9385.93</v>
      </c>
      <c r="F80" s="117">
        <f t="shared" si="11"/>
        <v>39.929881821813382</v>
      </c>
      <c r="G80" s="117">
        <f t="shared" si="12"/>
        <v>22.100141276194961</v>
      </c>
    </row>
    <row r="81" spans="1:7" x14ac:dyDescent="0.25">
      <c r="A81" s="57" t="s">
        <v>187</v>
      </c>
      <c r="B81" s="57" t="s">
        <v>188</v>
      </c>
      <c r="C81" s="58">
        <f>C82</f>
        <v>55386.35</v>
      </c>
      <c r="D81" s="58">
        <f>D82</f>
        <v>35172</v>
      </c>
      <c r="E81" s="58">
        <f>E82</f>
        <v>57475.37</v>
      </c>
      <c r="F81" s="117">
        <f t="shared" si="11"/>
        <v>103.77172353838084</v>
      </c>
      <c r="G81" s="117">
        <f t="shared" si="12"/>
        <v>163.41228818378258</v>
      </c>
    </row>
    <row r="82" spans="1:7" x14ac:dyDescent="0.25">
      <c r="A82" s="57" t="s">
        <v>189</v>
      </c>
      <c r="B82" s="57" t="s">
        <v>188</v>
      </c>
      <c r="C82" s="58">
        <v>55386.35</v>
      </c>
      <c r="D82" s="58">
        <v>35172</v>
      </c>
      <c r="E82" s="58">
        <v>57475.37</v>
      </c>
      <c r="F82" s="117">
        <f t="shared" si="11"/>
        <v>103.77172353838084</v>
      </c>
      <c r="G82" s="117">
        <f t="shared" si="12"/>
        <v>163.41228818378258</v>
      </c>
    </row>
    <row r="83" spans="1:7" x14ac:dyDescent="0.25">
      <c r="A83" s="57" t="s">
        <v>190</v>
      </c>
      <c r="B83" s="57" t="s">
        <v>191</v>
      </c>
      <c r="C83" s="58">
        <f>C84</f>
        <v>12710.04</v>
      </c>
      <c r="D83" s="58">
        <f>D84</f>
        <v>14600</v>
      </c>
      <c r="E83" s="58">
        <f>E84</f>
        <v>14855.06</v>
      </c>
      <c r="F83" s="117">
        <f t="shared" si="11"/>
        <v>116.87657946001741</v>
      </c>
      <c r="G83" s="117">
        <f t="shared" si="12"/>
        <v>101.74698630136987</v>
      </c>
    </row>
    <row r="84" spans="1:7" x14ac:dyDescent="0.25">
      <c r="A84" s="57" t="s">
        <v>192</v>
      </c>
      <c r="B84" s="57" t="s">
        <v>191</v>
      </c>
      <c r="C84" s="58">
        <v>12710.04</v>
      </c>
      <c r="D84" s="58">
        <v>14600</v>
      </c>
      <c r="E84" s="58">
        <v>14855.06</v>
      </c>
      <c r="F84" s="117">
        <f t="shared" si="11"/>
        <v>116.87657946001741</v>
      </c>
      <c r="G84" s="117">
        <f t="shared" si="12"/>
        <v>101.74698630136987</v>
      </c>
    </row>
    <row r="85" spans="1:7" x14ac:dyDescent="0.25">
      <c r="A85" s="61" t="s">
        <v>193</v>
      </c>
      <c r="B85" s="61" t="s">
        <v>194</v>
      </c>
      <c r="C85" s="62">
        <f>C86</f>
        <v>75137.109999999986</v>
      </c>
      <c r="D85" s="58">
        <f>D86</f>
        <v>85493</v>
      </c>
      <c r="E85" s="58">
        <f>E86</f>
        <v>90651.9</v>
      </c>
      <c r="F85" s="117">
        <f t="shared" si="11"/>
        <v>120.64863820288005</v>
      </c>
      <c r="G85" s="117">
        <f t="shared" si="12"/>
        <v>106.03429520545542</v>
      </c>
    </row>
    <row r="86" spans="1:7" x14ac:dyDescent="0.25">
      <c r="A86" s="57" t="s">
        <v>195</v>
      </c>
      <c r="B86" s="57" t="s">
        <v>194</v>
      </c>
      <c r="C86" s="58">
        <f>C87+C88+C90+C91+C92+C89</f>
        <v>75137.109999999986</v>
      </c>
      <c r="D86" s="58">
        <f>D87+D88+D90+D91+D92+D89</f>
        <v>85493</v>
      </c>
      <c r="E86" s="58">
        <f>SUM(E87:E92)</f>
        <v>90651.9</v>
      </c>
      <c r="F86" s="117">
        <f t="shared" si="11"/>
        <v>120.64863820288005</v>
      </c>
      <c r="G86" s="117">
        <f t="shared" si="12"/>
        <v>106.03429520545542</v>
      </c>
    </row>
    <row r="87" spans="1:7" x14ac:dyDescent="0.25">
      <c r="A87" s="57" t="s">
        <v>196</v>
      </c>
      <c r="B87" s="57" t="s">
        <v>197</v>
      </c>
      <c r="C87" s="58">
        <v>8591.89</v>
      </c>
      <c r="D87" s="58">
        <v>13272</v>
      </c>
      <c r="E87" s="58">
        <v>7192.23</v>
      </c>
      <c r="F87" s="117">
        <f t="shared" si="11"/>
        <v>83.709521420781698</v>
      </c>
      <c r="G87" s="117">
        <f t="shared" si="12"/>
        <v>54.191003616636522</v>
      </c>
    </row>
    <row r="88" spans="1:7" x14ac:dyDescent="0.25">
      <c r="A88" s="57" t="s">
        <v>198</v>
      </c>
      <c r="B88" s="57" t="s">
        <v>199</v>
      </c>
      <c r="C88" s="58">
        <v>32478.78</v>
      </c>
      <c r="D88" s="58">
        <v>31332</v>
      </c>
      <c r="E88" s="58">
        <v>42684.47</v>
      </c>
      <c r="F88" s="117">
        <f t="shared" si="11"/>
        <v>131.42263964348416</v>
      </c>
      <c r="G88" s="117">
        <f t="shared" si="12"/>
        <v>136.2328290565556</v>
      </c>
    </row>
    <row r="89" spans="1:7" x14ac:dyDescent="0.25">
      <c r="A89" s="63">
        <v>31214</v>
      </c>
      <c r="B89" s="57" t="s">
        <v>200</v>
      </c>
      <c r="C89" s="58">
        <v>6251.15</v>
      </c>
      <c r="D89" s="58">
        <v>0</v>
      </c>
      <c r="E89" s="58">
        <v>2073.83</v>
      </c>
      <c r="F89" s="117">
        <f t="shared" si="11"/>
        <v>33.17517576765875</v>
      </c>
      <c r="G89" s="117">
        <v>0</v>
      </c>
    </row>
    <row r="90" spans="1:7" x14ac:dyDescent="0.25">
      <c r="A90" s="57" t="s">
        <v>201</v>
      </c>
      <c r="B90" s="57" t="s">
        <v>202</v>
      </c>
      <c r="C90" s="58">
        <v>7080.39</v>
      </c>
      <c r="D90" s="58">
        <v>15927</v>
      </c>
      <c r="E90" s="58">
        <v>4835.2</v>
      </c>
      <c r="F90" s="117">
        <f t="shared" si="11"/>
        <v>68.290023572147845</v>
      </c>
      <c r="G90" s="117">
        <f t="shared" si="12"/>
        <v>30.35851070509198</v>
      </c>
    </row>
    <row r="91" spans="1:7" x14ac:dyDescent="0.25">
      <c r="A91" s="57" t="s">
        <v>203</v>
      </c>
      <c r="B91" s="57" t="s">
        <v>204</v>
      </c>
      <c r="C91" s="58">
        <v>20306.59</v>
      </c>
      <c r="D91" s="58">
        <v>22308</v>
      </c>
      <c r="E91" s="58">
        <v>32991.75</v>
      </c>
      <c r="F91" s="117">
        <f t="shared" si="11"/>
        <v>162.46819382279349</v>
      </c>
      <c r="G91" s="117">
        <f t="shared" si="12"/>
        <v>147.89201183431953</v>
      </c>
    </row>
    <row r="92" spans="1:7" x14ac:dyDescent="0.25">
      <c r="A92" s="57" t="s">
        <v>205</v>
      </c>
      <c r="B92" s="57" t="s">
        <v>206</v>
      </c>
      <c r="C92" s="58">
        <v>428.31</v>
      </c>
      <c r="D92" s="58">
        <v>2654</v>
      </c>
      <c r="E92" s="58">
        <v>874.42</v>
      </c>
      <c r="F92" s="117">
        <f t="shared" si="11"/>
        <v>204.15586841306526</v>
      </c>
      <c r="G92" s="117">
        <f t="shared" si="12"/>
        <v>32.947249434815376</v>
      </c>
    </row>
    <row r="93" spans="1:7" x14ac:dyDescent="0.25">
      <c r="A93" s="57" t="s">
        <v>207</v>
      </c>
      <c r="B93" s="57" t="s">
        <v>208</v>
      </c>
      <c r="C93" s="58">
        <f>C94+C97</f>
        <v>255805.21</v>
      </c>
      <c r="D93" s="58">
        <f>D94+D97</f>
        <v>250537</v>
      </c>
      <c r="E93" s="58">
        <f>E94+E97</f>
        <v>292405.81999999995</v>
      </c>
      <c r="F93" s="117">
        <f t="shared" si="11"/>
        <v>114.30800021625829</v>
      </c>
      <c r="G93" s="117">
        <f t="shared" si="12"/>
        <v>116.71163141571901</v>
      </c>
    </row>
    <row r="94" spans="1:7" x14ac:dyDescent="0.25">
      <c r="A94" s="57" t="s">
        <v>209</v>
      </c>
      <c r="B94" s="57" t="s">
        <v>210</v>
      </c>
      <c r="C94" s="58">
        <f>C95+C96</f>
        <v>255405.62</v>
      </c>
      <c r="D94" s="58">
        <f>D95+D96</f>
        <v>250537</v>
      </c>
      <c r="E94" s="58">
        <f>E95+E96</f>
        <v>292251.64999999997</v>
      </c>
      <c r="F94" s="117">
        <f t="shared" si="11"/>
        <v>114.42647581521501</v>
      </c>
      <c r="G94" s="117">
        <f t="shared" si="12"/>
        <v>116.65009559466266</v>
      </c>
    </row>
    <row r="95" spans="1:7" x14ac:dyDescent="0.25">
      <c r="A95" s="57" t="s">
        <v>211</v>
      </c>
      <c r="B95" s="57" t="s">
        <v>210</v>
      </c>
      <c r="C95" s="58">
        <v>255288.09</v>
      </c>
      <c r="D95" s="58">
        <v>250537</v>
      </c>
      <c r="E95" s="58">
        <v>292206.3</v>
      </c>
      <c r="F95" s="117">
        <f t="shared" si="11"/>
        <v>114.46139144211544</v>
      </c>
      <c r="G95" s="117">
        <f t="shared" si="12"/>
        <v>116.63199447586582</v>
      </c>
    </row>
    <row r="96" spans="1:7" x14ac:dyDescent="0.25">
      <c r="A96" s="57" t="s">
        <v>212</v>
      </c>
      <c r="B96" s="57" t="s">
        <v>213</v>
      </c>
      <c r="C96" s="58">
        <v>117.53</v>
      </c>
      <c r="D96" s="58">
        <v>0</v>
      </c>
      <c r="E96" s="58">
        <v>45.35</v>
      </c>
      <c r="F96" s="117">
        <f t="shared" si="11"/>
        <v>38.585892963498679</v>
      </c>
      <c r="G96" s="117">
        <v>0</v>
      </c>
    </row>
    <row r="97" spans="1:7" x14ac:dyDescent="0.25">
      <c r="A97" s="57" t="s">
        <v>214</v>
      </c>
      <c r="B97" s="57" t="s">
        <v>215</v>
      </c>
      <c r="C97" s="58">
        <f>C98</f>
        <v>399.59</v>
      </c>
      <c r="D97" s="58">
        <f>D98</f>
        <v>0</v>
      </c>
      <c r="E97" s="58">
        <f>E98</f>
        <v>154.16999999999999</v>
      </c>
      <c r="F97" s="117">
        <f t="shared" si="11"/>
        <v>38.582046597762705</v>
      </c>
      <c r="G97" s="117">
        <v>0</v>
      </c>
    </row>
    <row r="98" spans="1:7" x14ac:dyDescent="0.25">
      <c r="A98" s="57" t="s">
        <v>216</v>
      </c>
      <c r="B98" s="57" t="s">
        <v>215</v>
      </c>
      <c r="C98" s="58">
        <v>399.59</v>
      </c>
      <c r="D98" s="58">
        <v>0</v>
      </c>
      <c r="E98" s="58">
        <v>154.16999999999999</v>
      </c>
      <c r="F98" s="117">
        <f t="shared" si="11"/>
        <v>38.582046597762705</v>
      </c>
      <c r="G98" s="117">
        <v>0</v>
      </c>
    </row>
    <row r="99" spans="1:7" x14ac:dyDescent="0.25">
      <c r="A99" s="53" t="s">
        <v>217</v>
      </c>
      <c r="B99" s="53" t="s">
        <v>218</v>
      </c>
      <c r="C99" s="65">
        <f>C100+C116+C137+C170+C174</f>
        <v>571905.4</v>
      </c>
      <c r="D99" s="65">
        <f>D100+D116+D137+D170+D174</f>
        <v>568813.6</v>
      </c>
      <c r="E99" s="65">
        <f>E100+E116+E137+E170+E174</f>
        <v>593265.86</v>
      </c>
      <c r="F99" s="117">
        <f t="shared" si="11"/>
        <v>103.7349638594075</v>
      </c>
      <c r="G99" s="117">
        <f t="shared" si="12"/>
        <v>104.29881774978658</v>
      </c>
    </row>
    <row r="100" spans="1:7" x14ac:dyDescent="0.25">
      <c r="A100" s="57" t="s">
        <v>219</v>
      </c>
      <c r="B100" s="57" t="s">
        <v>220</v>
      </c>
      <c r="C100" s="58">
        <f>C101+C110+C112+C114</f>
        <v>100877.7</v>
      </c>
      <c r="D100" s="58">
        <f>D101+D110+D112+D114</f>
        <v>98804.6</v>
      </c>
      <c r="E100" s="58">
        <f>E101+E110+E112+E114</f>
        <v>114708.59999999999</v>
      </c>
      <c r="F100" s="117">
        <f t="shared" si="11"/>
        <v>113.71056239386901</v>
      </c>
      <c r="G100" s="117">
        <f t="shared" si="12"/>
        <v>116.09641656360128</v>
      </c>
    </row>
    <row r="101" spans="1:7" x14ac:dyDescent="0.25">
      <c r="A101" s="57" t="s">
        <v>221</v>
      </c>
      <c r="B101" s="57" t="s">
        <v>222</v>
      </c>
      <c r="C101" s="58">
        <f>C102+C103+C104+C105+C106+C107+C108+C109</f>
        <v>9849.92</v>
      </c>
      <c r="D101" s="58">
        <f>D102+D103+D104+D105+D106+D107+D108+D109</f>
        <v>17573.599999999999</v>
      </c>
      <c r="E101" s="58">
        <f>E102+E103+E104+E105+E106+E107+E108+E109</f>
        <v>21526.639999999999</v>
      </c>
      <c r="F101" s="117">
        <f t="shared" si="11"/>
        <v>218.54634352360222</v>
      </c>
      <c r="G101" s="117">
        <f t="shared" si="12"/>
        <v>122.49419583921338</v>
      </c>
    </row>
    <row r="102" spans="1:7" x14ac:dyDescent="0.25">
      <c r="A102" s="57" t="s">
        <v>223</v>
      </c>
      <c r="B102" s="57" t="s">
        <v>224</v>
      </c>
      <c r="C102" s="58">
        <v>8094.69</v>
      </c>
      <c r="D102" s="58">
        <v>6482.6</v>
      </c>
      <c r="E102" s="58">
        <v>9233.5499999999993</v>
      </c>
      <c r="F102" s="117">
        <f t="shared" si="11"/>
        <v>114.06922315740317</v>
      </c>
      <c r="G102" s="117">
        <f t="shared" si="12"/>
        <v>142.43590534662016</v>
      </c>
    </row>
    <row r="103" spans="1:7" x14ac:dyDescent="0.25">
      <c r="A103" s="57" t="s">
        <v>225</v>
      </c>
      <c r="B103" s="57" t="s">
        <v>226</v>
      </c>
      <c r="C103" s="58">
        <v>0</v>
      </c>
      <c r="D103" s="58">
        <v>0</v>
      </c>
      <c r="E103" s="58">
        <v>0</v>
      </c>
      <c r="F103" s="117">
        <v>0</v>
      </c>
      <c r="G103" s="117">
        <v>0</v>
      </c>
    </row>
    <row r="104" spans="1:7" x14ac:dyDescent="0.25">
      <c r="A104" s="57" t="s">
        <v>227</v>
      </c>
      <c r="B104" s="57" t="s">
        <v>228</v>
      </c>
      <c r="C104" s="58">
        <v>1142.48</v>
      </c>
      <c r="D104" s="58">
        <v>3500</v>
      </c>
      <c r="E104" s="58">
        <v>4466.6400000000003</v>
      </c>
      <c r="F104" s="117">
        <f t="shared" si="11"/>
        <v>390.96001680554588</v>
      </c>
      <c r="G104" s="117">
        <f t="shared" si="12"/>
        <v>127.61828571428573</v>
      </c>
    </row>
    <row r="105" spans="1:7" x14ac:dyDescent="0.25">
      <c r="A105" s="57" t="s">
        <v>229</v>
      </c>
      <c r="B105" s="57" t="s">
        <v>230</v>
      </c>
      <c r="C105" s="58">
        <v>0</v>
      </c>
      <c r="D105" s="58">
        <v>1991</v>
      </c>
      <c r="E105" s="58">
        <v>0</v>
      </c>
      <c r="F105" s="117">
        <v>0</v>
      </c>
      <c r="G105" s="117">
        <f t="shared" si="12"/>
        <v>0</v>
      </c>
    </row>
    <row r="106" spans="1:7" x14ac:dyDescent="0.25">
      <c r="A106" s="57" t="s">
        <v>231</v>
      </c>
      <c r="B106" s="57" t="s">
        <v>232</v>
      </c>
      <c r="C106" s="58">
        <v>386.46</v>
      </c>
      <c r="D106" s="58">
        <v>600</v>
      </c>
      <c r="E106" s="58">
        <v>945.79</v>
      </c>
      <c r="F106" s="117">
        <f>E106/C106*100</f>
        <v>244.73166692542569</v>
      </c>
      <c r="G106" s="117">
        <f t="shared" si="12"/>
        <v>157.63166666666666</v>
      </c>
    </row>
    <row r="107" spans="1:7" x14ac:dyDescent="0.25">
      <c r="A107" s="57" t="s">
        <v>233</v>
      </c>
      <c r="B107" s="57" t="s">
        <v>234</v>
      </c>
      <c r="C107" s="58">
        <v>0</v>
      </c>
      <c r="D107" s="58">
        <v>5000</v>
      </c>
      <c r="E107" s="58">
        <v>5260.16</v>
      </c>
      <c r="F107" s="117">
        <v>0</v>
      </c>
      <c r="G107" s="117">
        <f t="shared" si="12"/>
        <v>105.20320000000001</v>
      </c>
    </row>
    <row r="108" spans="1:7" x14ac:dyDescent="0.25">
      <c r="A108" s="57" t="s">
        <v>235</v>
      </c>
      <c r="B108" s="57" t="s">
        <v>236</v>
      </c>
      <c r="C108" s="58">
        <v>0</v>
      </c>
      <c r="D108" s="58">
        <v>0</v>
      </c>
      <c r="E108" s="58">
        <v>1283</v>
      </c>
      <c r="F108" s="117">
        <v>0</v>
      </c>
      <c r="G108" s="117">
        <v>0</v>
      </c>
    </row>
    <row r="109" spans="1:7" x14ac:dyDescent="0.25">
      <c r="A109" s="63">
        <v>32119</v>
      </c>
      <c r="B109" s="57" t="s">
        <v>237</v>
      </c>
      <c r="C109" s="58">
        <v>226.29</v>
      </c>
      <c r="D109" s="58">
        <v>0</v>
      </c>
      <c r="E109" s="58">
        <v>337.5</v>
      </c>
      <c r="F109" s="117">
        <f t="shared" si="11"/>
        <v>149.14490255866366</v>
      </c>
      <c r="G109" s="117">
        <v>0</v>
      </c>
    </row>
    <row r="110" spans="1:7" x14ac:dyDescent="0.25">
      <c r="A110" s="57" t="s">
        <v>238</v>
      </c>
      <c r="B110" s="57" t="s">
        <v>239</v>
      </c>
      <c r="C110" s="58">
        <f>C111</f>
        <v>77936.490000000005</v>
      </c>
      <c r="D110" s="58">
        <f>D111</f>
        <v>72116</v>
      </c>
      <c r="E110" s="58">
        <f>E111</f>
        <v>87620.86</v>
      </c>
      <c r="F110" s="117">
        <f t="shared" si="11"/>
        <v>112.42597658683371</v>
      </c>
      <c r="G110" s="117">
        <f t="shared" si="12"/>
        <v>121.49988906761328</v>
      </c>
    </row>
    <row r="111" spans="1:7" x14ac:dyDescent="0.25">
      <c r="A111" s="57" t="s">
        <v>240</v>
      </c>
      <c r="B111" s="57" t="s">
        <v>241</v>
      </c>
      <c r="C111" s="58">
        <v>77936.490000000005</v>
      </c>
      <c r="D111" s="58">
        <v>72116</v>
      </c>
      <c r="E111" s="58">
        <v>87620.86</v>
      </c>
      <c r="F111" s="117">
        <f t="shared" si="11"/>
        <v>112.42597658683371</v>
      </c>
      <c r="G111" s="117">
        <f t="shared" si="12"/>
        <v>121.49988906761328</v>
      </c>
    </row>
    <row r="112" spans="1:7" x14ac:dyDescent="0.25">
      <c r="A112" s="57" t="s">
        <v>242</v>
      </c>
      <c r="B112" s="57" t="s">
        <v>243</v>
      </c>
      <c r="C112" s="58">
        <f>C113</f>
        <v>11959.96</v>
      </c>
      <c r="D112" s="58">
        <f>D113</f>
        <v>6672</v>
      </c>
      <c r="E112" s="58">
        <f>E113</f>
        <v>2940.4</v>
      </c>
      <c r="F112" s="117">
        <f t="shared" si="11"/>
        <v>24.585366506242497</v>
      </c>
      <c r="G112" s="117">
        <f t="shared" si="12"/>
        <v>44.070743405275778</v>
      </c>
    </row>
    <row r="113" spans="1:7" x14ac:dyDescent="0.25">
      <c r="A113" s="57" t="s">
        <v>244</v>
      </c>
      <c r="B113" s="57" t="s">
        <v>245</v>
      </c>
      <c r="C113" s="58">
        <v>11959.96</v>
      </c>
      <c r="D113" s="58">
        <v>6672</v>
      </c>
      <c r="E113" s="58">
        <v>2940.4</v>
      </c>
      <c r="F113" s="117">
        <f t="shared" si="11"/>
        <v>24.585366506242497</v>
      </c>
      <c r="G113" s="117">
        <f t="shared" si="12"/>
        <v>44.070743405275778</v>
      </c>
    </row>
    <row r="114" spans="1:7" x14ac:dyDescent="0.25">
      <c r="A114" s="57" t="s">
        <v>246</v>
      </c>
      <c r="B114" s="57" t="s">
        <v>247</v>
      </c>
      <c r="C114" s="58">
        <f>C115</f>
        <v>1131.33</v>
      </c>
      <c r="D114" s="58">
        <f>D115</f>
        <v>2443</v>
      </c>
      <c r="E114" s="58">
        <f>E115</f>
        <v>2620.6999999999998</v>
      </c>
      <c r="F114" s="117">
        <f t="shared" si="11"/>
        <v>231.64770668151644</v>
      </c>
      <c r="G114" s="117">
        <f t="shared" si="12"/>
        <v>107.27384363487515</v>
      </c>
    </row>
    <row r="115" spans="1:7" x14ac:dyDescent="0.25">
      <c r="A115" s="57" t="s">
        <v>248</v>
      </c>
      <c r="B115" s="57" t="s">
        <v>249</v>
      </c>
      <c r="C115" s="58">
        <v>1131.33</v>
      </c>
      <c r="D115" s="58">
        <v>2443</v>
      </c>
      <c r="E115" s="58">
        <v>2620.6999999999998</v>
      </c>
      <c r="F115" s="117">
        <f t="shared" si="11"/>
        <v>231.64770668151644</v>
      </c>
      <c r="G115" s="117">
        <f t="shared" si="12"/>
        <v>107.27384363487515</v>
      </c>
    </row>
    <row r="116" spans="1:7" x14ac:dyDescent="0.25">
      <c r="A116" s="57" t="s">
        <v>250</v>
      </c>
      <c r="B116" s="57" t="s">
        <v>251</v>
      </c>
      <c r="C116" s="58">
        <f>C117+C123+C125+C129+C132+C135</f>
        <v>224584.68000000002</v>
      </c>
      <c r="D116" s="58">
        <f>D117+D123+D125+D129+D132+D135</f>
        <v>245633</v>
      </c>
      <c r="E116" s="58">
        <f>E117+E123+E125+E129+E132+E135</f>
        <v>233388.24999999997</v>
      </c>
      <c r="F116" s="117">
        <f t="shared" si="11"/>
        <v>103.91993345227286</v>
      </c>
      <c r="G116" s="117">
        <f t="shared" si="12"/>
        <v>95.015022411483784</v>
      </c>
    </row>
    <row r="117" spans="1:7" x14ac:dyDescent="0.25">
      <c r="A117" s="57" t="s">
        <v>252</v>
      </c>
      <c r="B117" s="57" t="s">
        <v>253</v>
      </c>
      <c r="C117" s="58">
        <f>C118+C119+C120+C121</f>
        <v>42405.93</v>
      </c>
      <c r="D117" s="58">
        <f>D118+D119+D120+D121</f>
        <v>37263</v>
      </c>
      <c r="E117" s="58">
        <f>E118+E119+E120+E121</f>
        <v>36991.590000000004</v>
      </c>
      <c r="F117" s="117">
        <f t="shared" si="11"/>
        <v>87.232115885679207</v>
      </c>
      <c r="G117" s="117">
        <f t="shared" si="12"/>
        <v>99.2716367442235</v>
      </c>
    </row>
    <row r="118" spans="1:7" x14ac:dyDescent="0.25">
      <c r="A118" s="57" t="s">
        <v>254</v>
      </c>
      <c r="B118" s="57" t="s">
        <v>255</v>
      </c>
      <c r="C118" s="58">
        <v>1943.81</v>
      </c>
      <c r="D118" s="58">
        <v>1664</v>
      </c>
      <c r="E118" s="58">
        <v>989.91</v>
      </c>
      <c r="F118" s="117">
        <f t="shared" si="11"/>
        <v>50.926273658433693</v>
      </c>
      <c r="G118" s="117">
        <f t="shared" si="12"/>
        <v>59.489783653846153</v>
      </c>
    </row>
    <row r="119" spans="1:7" x14ac:dyDescent="0.25">
      <c r="A119" s="57" t="s">
        <v>256</v>
      </c>
      <c r="B119" s="57" t="s">
        <v>257</v>
      </c>
      <c r="C119" s="58">
        <v>29040.17</v>
      </c>
      <c r="D119" s="58">
        <v>27545</v>
      </c>
      <c r="E119" s="58">
        <v>29876.05</v>
      </c>
      <c r="F119" s="117">
        <f t="shared" si="11"/>
        <v>102.87835780575665</v>
      </c>
      <c r="G119" s="117">
        <f t="shared" si="12"/>
        <v>108.46269740424759</v>
      </c>
    </row>
    <row r="120" spans="1:7" x14ac:dyDescent="0.25">
      <c r="A120" s="57" t="s">
        <v>258</v>
      </c>
      <c r="B120" s="57" t="s">
        <v>259</v>
      </c>
      <c r="C120" s="58">
        <v>4877.38</v>
      </c>
      <c r="D120" s="58">
        <v>4027</v>
      </c>
      <c r="E120" s="58">
        <v>2152.69</v>
      </c>
      <c r="F120" s="117">
        <f t="shared" si="11"/>
        <v>44.136196072481539</v>
      </c>
      <c r="G120" s="117">
        <f t="shared" si="12"/>
        <v>53.456419170598458</v>
      </c>
    </row>
    <row r="121" spans="1:7" x14ac:dyDescent="0.25">
      <c r="A121" s="57" t="s">
        <v>260</v>
      </c>
      <c r="B121" s="57" t="s">
        <v>261</v>
      </c>
      <c r="C121" s="58">
        <v>6544.57</v>
      </c>
      <c r="D121" s="58">
        <v>4027</v>
      </c>
      <c r="E121" s="58">
        <v>3972.94</v>
      </c>
      <c r="F121" s="117">
        <f t="shared" si="11"/>
        <v>60.705898172072423</v>
      </c>
      <c r="G121" s="117">
        <f t="shared" si="12"/>
        <v>98.657561460144024</v>
      </c>
    </row>
    <row r="122" spans="1:7" x14ac:dyDescent="0.25">
      <c r="A122" s="57" t="s">
        <v>262</v>
      </c>
      <c r="B122" s="57" t="s">
        <v>263</v>
      </c>
      <c r="C122" s="58">
        <v>0</v>
      </c>
      <c r="D122" s="58">
        <v>0</v>
      </c>
      <c r="E122" s="58">
        <v>0</v>
      </c>
      <c r="F122" s="117">
        <v>0</v>
      </c>
      <c r="G122" s="117">
        <v>0</v>
      </c>
    </row>
    <row r="123" spans="1:7" x14ac:dyDescent="0.25">
      <c r="A123" s="57" t="s">
        <v>264</v>
      </c>
      <c r="B123" s="57" t="s">
        <v>265</v>
      </c>
      <c r="C123" s="58">
        <f>C124</f>
        <v>73737.820000000007</v>
      </c>
      <c r="D123" s="58">
        <f>D124</f>
        <v>127300</v>
      </c>
      <c r="E123" s="58">
        <f>E124</f>
        <v>112467.13</v>
      </c>
      <c r="F123" s="117">
        <f t="shared" si="11"/>
        <v>152.52299294988649</v>
      </c>
      <c r="G123" s="117">
        <f t="shared" si="12"/>
        <v>88.348098978790262</v>
      </c>
    </row>
    <row r="124" spans="1:7" x14ac:dyDescent="0.25">
      <c r="A124" s="57" t="s">
        <v>266</v>
      </c>
      <c r="B124" s="57" t="s">
        <v>267</v>
      </c>
      <c r="C124" s="58">
        <v>73737.820000000007</v>
      </c>
      <c r="D124" s="58">
        <v>127300</v>
      </c>
      <c r="E124" s="58">
        <v>112467.13</v>
      </c>
      <c r="F124" s="117">
        <f t="shared" si="11"/>
        <v>152.52299294988649</v>
      </c>
      <c r="G124" s="117">
        <f t="shared" si="12"/>
        <v>88.348098978790262</v>
      </c>
    </row>
    <row r="125" spans="1:7" x14ac:dyDescent="0.25">
      <c r="A125" s="57" t="s">
        <v>268</v>
      </c>
      <c r="B125" s="57" t="s">
        <v>269</v>
      </c>
      <c r="C125" s="58">
        <f>C126+C127+C128</f>
        <v>94403.46</v>
      </c>
      <c r="D125" s="58">
        <f>D126+D127+D128</f>
        <v>72806</v>
      </c>
      <c r="E125" s="58">
        <f>E126+E127+E128</f>
        <v>76047.89</v>
      </c>
      <c r="F125" s="117">
        <f t="shared" si="11"/>
        <v>80.556252917001132</v>
      </c>
      <c r="G125" s="117">
        <f t="shared" si="12"/>
        <v>104.45277861714695</v>
      </c>
    </row>
    <row r="126" spans="1:7" x14ac:dyDescent="0.25">
      <c r="A126" s="57" t="s">
        <v>270</v>
      </c>
      <c r="B126" s="57" t="s">
        <v>271</v>
      </c>
      <c r="C126" s="58">
        <v>31110.61</v>
      </c>
      <c r="D126" s="58">
        <v>22256</v>
      </c>
      <c r="E126" s="58">
        <v>25457.4</v>
      </c>
      <c r="F126" s="117">
        <f t="shared" si="11"/>
        <v>81.828675169017913</v>
      </c>
      <c r="G126" s="117">
        <f t="shared" si="12"/>
        <v>114.38443565780014</v>
      </c>
    </row>
    <row r="127" spans="1:7" x14ac:dyDescent="0.25">
      <c r="A127" s="57" t="s">
        <v>272</v>
      </c>
      <c r="B127" s="57" t="s">
        <v>273</v>
      </c>
      <c r="C127" s="58">
        <v>62016.28</v>
      </c>
      <c r="D127" s="58">
        <v>49210</v>
      </c>
      <c r="E127" s="58">
        <v>48930.93</v>
      </c>
      <c r="F127" s="117">
        <f t="shared" si="11"/>
        <v>78.900137189783067</v>
      </c>
      <c r="G127" s="117">
        <f t="shared" si="12"/>
        <v>99.432899817110339</v>
      </c>
    </row>
    <row r="128" spans="1:7" x14ac:dyDescent="0.25">
      <c r="A128" s="57" t="s">
        <v>274</v>
      </c>
      <c r="B128" s="57" t="s">
        <v>275</v>
      </c>
      <c r="C128" s="58">
        <v>1276.57</v>
      </c>
      <c r="D128" s="58">
        <v>1340</v>
      </c>
      <c r="E128" s="58">
        <v>1659.56</v>
      </c>
      <c r="F128" s="117">
        <f t="shared" si="11"/>
        <v>130.00148836334867</v>
      </c>
      <c r="G128" s="117">
        <f t="shared" si="12"/>
        <v>123.84776119402984</v>
      </c>
    </row>
    <row r="129" spans="1:7" x14ac:dyDescent="0.25">
      <c r="A129" s="57" t="s">
        <v>276</v>
      </c>
      <c r="B129" s="57" t="s">
        <v>277</v>
      </c>
      <c r="C129" s="58">
        <f>C130+C131</f>
        <v>13075.84</v>
      </c>
      <c r="D129" s="58">
        <f>D130+D131</f>
        <v>6164</v>
      </c>
      <c r="E129" s="58">
        <f>E130+E131</f>
        <v>5672.62</v>
      </c>
      <c r="F129" s="117">
        <f t="shared" si="11"/>
        <v>43.382451911311243</v>
      </c>
      <c r="G129" s="117">
        <f t="shared" si="12"/>
        <v>92.028228423101879</v>
      </c>
    </row>
    <row r="130" spans="1:7" x14ac:dyDescent="0.25">
      <c r="A130" s="57" t="s">
        <v>278</v>
      </c>
      <c r="B130" s="57" t="s">
        <v>279</v>
      </c>
      <c r="C130" s="58">
        <v>0</v>
      </c>
      <c r="D130" s="58">
        <v>0</v>
      </c>
      <c r="E130" s="58">
        <v>0</v>
      </c>
      <c r="F130" s="117">
        <v>0</v>
      </c>
      <c r="G130" s="117">
        <v>0</v>
      </c>
    </row>
    <row r="131" spans="1:7" x14ac:dyDescent="0.25">
      <c r="A131" s="57" t="s">
        <v>280</v>
      </c>
      <c r="B131" s="57" t="s">
        <v>281</v>
      </c>
      <c r="C131" s="58">
        <v>13075.84</v>
      </c>
      <c r="D131" s="58">
        <v>6164</v>
      </c>
      <c r="E131" s="58">
        <v>5672.62</v>
      </c>
      <c r="F131" s="117">
        <f t="shared" si="11"/>
        <v>43.382451911311243</v>
      </c>
      <c r="G131" s="117">
        <f t="shared" si="12"/>
        <v>92.028228423101879</v>
      </c>
    </row>
    <row r="132" spans="1:7" x14ac:dyDescent="0.25">
      <c r="A132" s="57" t="s">
        <v>282</v>
      </c>
      <c r="B132" s="57" t="s">
        <v>283</v>
      </c>
      <c r="C132" s="58">
        <f>C133+C134</f>
        <v>259.60000000000002</v>
      </c>
      <c r="D132" s="58">
        <f>D133+D134</f>
        <v>600</v>
      </c>
      <c r="E132" s="58">
        <f>E133+E134</f>
        <v>654.4</v>
      </c>
      <c r="F132" s="117">
        <f t="shared" si="11"/>
        <v>252.08012326656393</v>
      </c>
      <c r="G132" s="117">
        <f t="shared" si="12"/>
        <v>109.06666666666666</v>
      </c>
    </row>
    <row r="133" spans="1:7" x14ac:dyDescent="0.25">
      <c r="A133" s="57" t="s">
        <v>284</v>
      </c>
      <c r="B133" s="57" t="s">
        <v>285</v>
      </c>
      <c r="C133" s="58">
        <v>259.60000000000002</v>
      </c>
      <c r="D133" s="58">
        <v>600</v>
      </c>
      <c r="E133" s="58">
        <v>654.4</v>
      </c>
      <c r="F133" s="117">
        <f t="shared" si="11"/>
        <v>252.08012326656393</v>
      </c>
      <c r="G133" s="117">
        <f t="shared" si="12"/>
        <v>109.06666666666666</v>
      </c>
    </row>
    <row r="134" spans="1:7" x14ac:dyDescent="0.25">
      <c r="A134" s="57" t="s">
        <v>286</v>
      </c>
      <c r="B134" s="57" t="s">
        <v>287</v>
      </c>
      <c r="C134" s="58">
        <v>0</v>
      </c>
      <c r="D134" s="58">
        <v>0</v>
      </c>
      <c r="E134" s="58">
        <v>0</v>
      </c>
      <c r="F134" s="117">
        <v>0</v>
      </c>
      <c r="G134" s="117">
        <v>0</v>
      </c>
    </row>
    <row r="135" spans="1:7" x14ac:dyDescent="0.25">
      <c r="A135" s="57" t="s">
        <v>288</v>
      </c>
      <c r="B135" s="57" t="s">
        <v>289</v>
      </c>
      <c r="C135" s="58">
        <f>C136</f>
        <v>702.03</v>
      </c>
      <c r="D135" s="58">
        <f>D136</f>
        <v>1500</v>
      </c>
      <c r="E135" s="58">
        <f>E136</f>
        <v>1554.62</v>
      </c>
      <c r="F135" s="117">
        <f t="shared" si="11"/>
        <v>221.4463769354586</v>
      </c>
      <c r="G135" s="117">
        <f t="shared" si="12"/>
        <v>103.64133333333332</v>
      </c>
    </row>
    <row r="136" spans="1:7" x14ac:dyDescent="0.25">
      <c r="A136" s="57" t="s">
        <v>290</v>
      </c>
      <c r="B136" s="57" t="s">
        <v>289</v>
      </c>
      <c r="C136" s="58">
        <v>702.03</v>
      </c>
      <c r="D136" s="58">
        <v>1500</v>
      </c>
      <c r="E136" s="58">
        <v>1554.62</v>
      </c>
      <c r="F136" s="117">
        <f t="shared" si="11"/>
        <v>221.4463769354586</v>
      </c>
      <c r="G136" s="117">
        <f t="shared" si="12"/>
        <v>103.64133333333332</v>
      </c>
    </row>
    <row r="137" spans="1:7" x14ac:dyDescent="0.25">
      <c r="A137" s="57" t="s">
        <v>291</v>
      </c>
      <c r="B137" s="57" t="s">
        <v>292</v>
      </c>
      <c r="C137" s="58">
        <f>C138+C143+C146+C149+C155+C157+C160+C165+C167</f>
        <v>215421.63999999996</v>
      </c>
      <c r="D137" s="58">
        <f>D138+D143+D146+D149+D155+D157+D160+D165+D167</f>
        <v>195753</v>
      </c>
      <c r="E137" s="58">
        <f>E138+E143+E146+E149+E155+E157+E160+E165+E167</f>
        <v>223034.14</v>
      </c>
      <c r="F137" s="117">
        <f t="shared" si="11"/>
        <v>103.53376754535898</v>
      </c>
      <c r="G137" s="117">
        <f t="shared" si="12"/>
        <v>113.93651182868207</v>
      </c>
    </row>
    <row r="138" spans="1:7" x14ac:dyDescent="0.25">
      <c r="A138" s="57" t="s">
        <v>293</v>
      </c>
      <c r="B138" s="57" t="s">
        <v>294</v>
      </c>
      <c r="C138" s="58">
        <f>C139+C140+C141+C142</f>
        <v>155364.78</v>
      </c>
      <c r="D138" s="58">
        <f>D139+D140+D141+D142</f>
        <v>160697</v>
      </c>
      <c r="E138" s="58">
        <f>E139+E140+E141+E142</f>
        <v>178983.92</v>
      </c>
      <c r="F138" s="117">
        <f t="shared" si="11"/>
        <v>115.20237726980338</v>
      </c>
      <c r="G138" s="117">
        <f t="shared" si="12"/>
        <v>111.37975195554365</v>
      </c>
    </row>
    <row r="139" spans="1:7" x14ac:dyDescent="0.25">
      <c r="A139" s="57" t="s">
        <v>295</v>
      </c>
      <c r="B139" s="57" t="s">
        <v>296</v>
      </c>
      <c r="C139" s="58">
        <v>4892.3</v>
      </c>
      <c r="D139" s="58">
        <v>4429</v>
      </c>
      <c r="E139" s="58">
        <v>5962.42</v>
      </c>
      <c r="F139" s="117">
        <f t="shared" si="11"/>
        <v>121.8735564049629</v>
      </c>
      <c r="G139" s="117">
        <f t="shared" si="12"/>
        <v>134.62226236170693</v>
      </c>
    </row>
    <row r="140" spans="1:7" x14ac:dyDescent="0.25">
      <c r="A140" s="57" t="s">
        <v>297</v>
      </c>
      <c r="B140" s="57" t="s">
        <v>298</v>
      </c>
      <c r="C140" s="58">
        <v>0</v>
      </c>
      <c r="D140" s="58">
        <v>0</v>
      </c>
      <c r="E140" s="58">
        <v>0</v>
      </c>
      <c r="F140" s="117">
        <v>0</v>
      </c>
      <c r="G140" s="117">
        <v>0</v>
      </c>
    </row>
    <row r="141" spans="1:7" x14ac:dyDescent="0.25">
      <c r="A141" s="57" t="s">
        <v>299</v>
      </c>
      <c r="B141" s="57" t="s">
        <v>300</v>
      </c>
      <c r="C141" s="58">
        <v>518.73</v>
      </c>
      <c r="D141" s="58">
        <v>699</v>
      </c>
      <c r="E141" s="58">
        <v>570.28</v>
      </c>
      <c r="F141" s="117">
        <f t="shared" ref="F141:F204" si="13">E141/C141*100</f>
        <v>109.93773253908583</v>
      </c>
      <c r="G141" s="117">
        <f t="shared" ref="G141:G204" si="14">E141/D141*100</f>
        <v>81.585121602288979</v>
      </c>
    </row>
    <row r="142" spans="1:7" x14ac:dyDescent="0.25">
      <c r="A142" s="57" t="s">
        <v>301</v>
      </c>
      <c r="B142" s="57" t="s">
        <v>302</v>
      </c>
      <c r="C142" s="58">
        <v>149953.75</v>
      </c>
      <c r="D142" s="58">
        <v>155569</v>
      </c>
      <c r="E142" s="58">
        <v>172451.22</v>
      </c>
      <c r="F142" s="117">
        <f t="shared" si="13"/>
        <v>115.00293923959887</v>
      </c>
      <c r="G142" s="117">
        <f t="shared" si="14"/>
        <v>110.85191779853312</v>
      </c>
    </row>
    <row r="143" spans="1:7" x14ac:dyDescent="0.25">
      <c r="A143" s="57" t="s">
        <v>303</v>
      </c>
      <c r="B143" s="57" t="s">
        <v>304</v>
      </c>
      <c r="C143" s="58">
        <f>C144+C145</f>
        <v>21176.080000000002</v>
      </c>
      <c r="D143" s="58">
        <f>D144+D145</f>
        <v>10154</v>
      </c>
      <c r="E143" s="58">
        <f>E144+E145</f>
        <v>15610.22</v>
      </c>
      <c r="F143" s="117">
        <f t="shared" si="13"/>
        <v>73.71628743374599</v>
      </c>
      <c r="G143" s="117">
        <f t="shared" si="14"/>
        <v>153.73468583809336</v>
      </c>
    </row>
    <row r="144" spans="1:7" x14ac:dyDescent="0.25">
      <c r="A144" s="57" t="s">
        <v>305</v>
      </c>
      <c r="B144" s="57" t="s">
        <v>306</v>
      </c>
      <c r="C144" s="58">
        <v>0</v>
      </c>
      <c r="D144" s="58">
        <v>0</v>
      </c>
      <c r="E144" s="58">
        <v>0</v>
      </c>
      <c r="F144" s="117">
        <v>0</v>
      </c>
      <c r="G144" s="117">
        <v>0</v>
      </c>
    </row>
    <row r="145" spans="1:7" x14ac:dyDescent="0.25">
      <c r="A145" s="57" t="s">
        <v>307</v>
      </c>
      <c r="B145" s="57" t="s">
        <v>308</v>
      </c>
      <c r="C145" s="58">
        <v>21176.080000000002</v>
      </c>
      <c r="D145" s="58">
        <v>10154</v>
      </c>
      <c r="E145" s="58">
        <v>15610.22</v>
      </c>
      <c r="F145" s="117">
        <f t="shared" si="13"/>
        <v>73.71628743374599</v>
      </c>
      <c r="G145" s="117">
        <f t="shared" si="14"/>
        <v>153.73468583809336</v>
      </c>
    </row>
    <row r="146" spans="1:7" x14ac:dyDescent="0.25">
      <c r="A146" s="57" t="s">
        <v>309</v>
      </c>
      <c r="B146" s="57" t="s">
        <v>310</v>
      </c>
      <c r="C146" s="58">
        <f>C147+C148</f>
        <v>1161.99</v>
      </c>
      <c r="D146" s="58">
        <f>D147+D148</f>
        <v>750</v>
      </c>
      <c r="E146" s="58">
        <f>E147+E148</f>
        <v>980.67000000000007</v>
      </c>
      <c r="F146" s="117">
        <f t="shared" si="13"/>
        <v>84.395734903054247</v>
      </c>
      <c r="G146" s="117">
        <f t="shared" si="14"/>
        <v>130.756</v>
      </c>
    </row>
    <row r="147" spans="1:7" x14ac:dyDescent="0.25">
      <c r="A147" s="57" t="s">
        <v>311</v>
      </c>
      <c r="B147" s="57" t="s">
        <v>312</v>
      </c>
      <c r="C147" s="58">
        <v>0</v>
      </c>
      <c r="D147" s="58">
        <v>0</v>
      </c>
      <c r="E147" s="58">
        <v>122.09</v>
      </c>
      <c r="F147" s="117">
        <v>0</v>
      </c>
      <c r="G147" s="117">
        <v>0</v>
      </c>
    </row>
    <row r="148" spans="1:7" x14ac:dyDescent="0.25">
      <c r="A148" s="57" t="s">
        <v>313</v>
      </c>
      <c r="B148" s="57" t="s">
        <v>314</v>
      </c>
      <c r="C148" s="58">
        <v>1161.99</v>
      </c>
      <c r="D148" s="58">
        <v>750</v>
      </c>
      <c r="E148" s="58">
        <v>858.58</v>
      </c>
      <c r="F148" s="117">
        <f t="shared" si="13"/>
        <v>73.888759799998283</v>
      </c>
      <c r="G148" s="117">
        <f t="shared" si="14"/>
        <v>114.47733333333335</v>
      </c>
    </row>
    <row r="149" spans="1:7" x14ac:dyDescent="0.25">
      <c r="A149" s="57" t="s">
        <v>315</v>
      </c>
      <c r="B149" s="57" t="s">
        <v>316</v>
      </c>
      <c r="C149" s="58">
        <f>C150+C151+C152+C153+C154</f>
        <v>7774.81</v>
      </c>
      <c r="D149" s="58">
        <f>SUM(D150:D154)</f>
        <v>9007</v>
      </c>
      <c r="E149" s="58">
        <f>E150+E151+E152+E153+E154</f>
        <v>8354.2300000000014</v>
      </c>
      <c r="F149" s="117">
        <f t="shared" si="13"/>
        <v>107.45252938657023</v>
      </c>
      <c r="G149" s="117">
        <f t="shared" si="14"/>
        <v>92.752636838014894</v>
      </c>
    </row>
    <row r="150" spans="1:7" x14ac:dyDescent="0.25">
      <c r="A150" s="57" t="s">
        <v>317</v>
      </c>
      <c r="B150" s="57" t="s">
        <v>318</v>
      </c>
      <c r="C150" s="58">
        <v>4002.57</v>
      </c>
      <c r="D150" s="58">
        <v>5293</v>
      </c>
      <c r="E150" s="58">
        <v>4488.2</v>
      </c>
      <c r="F150" s="117">
        <f t="shared" si="13"/>
        <v>112.13295457668447</v>
      </c>
      <c r="G150" s="117">
        <f t="shared" si="14"/>
        <v>84.795012280370301</v>
      </c>
    </row>
    <row r="151" spans="1:7" x14ac:dyDescent="0.25">
      <c r="A151" s="57" t="s">
        <v>319</v>
      </c>
      <c r="B151" s="57" t="s">
        <v>320</v>
      </c>
      <c r="C151" s="58">
        <v>3307.71</v>
      </c>
      <c r="D151" s="58">
        <v>3083</v>
      </c>
      <c r="E151" s="58">
        <v>3459.46</v>
      </c>
      <c r="F151" s="117">
        <f t="shared" si="13"/>
        <v>104.58776615846008</v>
      </c>
      <c r="G151" s="117">
        <f t="shared" si="14"/>
        <v>112.21083360363282</v>
      </c>
    </row>
    <row r="152" spans="1:7" x14ac:dyDescent="0.25">
      <c r="A152" s="57" t="s">
        <v>321</v>
      </c>
      <c r="B152" s="57" t="s">
        <v>322</v>
      </c>
      <c r="C152" s="58">
        <v>298.63</v>
      </c>
      <c r="D152" s="58">
        <v>465</v>
      </c>
      <c r="E152" s="58">
        <v>323.62</v>
      </c>
      <c r="F152" s="117">
        <f t="shared" si="13"/>
        <v>108.36821484780499</v>
      </c>
      <c r="G152" s="117">
        <f t="shared" si="14"/>
        <v>69.595698924731181</v>
      </c>
    </row>
    <row r="153" spans="1:7" x14ac:dyDescent="0.25">
      <c r="A153" s="57" t="s">
        <v>323</v>
      </c>
      <c r="B153" s="57" t="s">
        <v>324</v>
      </c>
      <c r="C153" s="58">
        <v>0</v>
      </c>
      <c r="D153" s="58">
        <v>0</v>
      </c>
      <c r="E153" s="58">
        <v>0</v>
      </c>
      <c r="F153" s="117">
        <v>0</v>
      </c>
      <c r="G153" s="117">
        <v>0</v>
      </c>
    </row>
    <row r="154" spans="1:7" x14ac:dyDescent="0.25">
      <c r="A154" s="57" t="s">
        <v>325</v>
      </c>
      <c r="B154" s="57" t="s">
        <v>326</v>
      </c>
      <c r="C154" s="58">
        <v>165.9</v>
      </c>
      <c r="D154" s="58">
        <v>166</v>
      </c>
      <c r="E154" s="58">
        <v>82.95</v>
      </c>
      <c r="F154" s="117">
        <f t="shared" si="13"/>
        <v>50</v>
      </c>
      <c r="G154" s="117">
        <f t="shared" si="14"/>
        <v>49.96987951807229</v>
      </c>
    </row>
    <row r="155" spans="1:7" x14ac:dyDescent="0.25">
      <c r="A155" s="57" t="s">
        <v>327</v>
      </c>
      <c r="B155" s="57" t="s">
        <v>328</v>
      </c>
      <c r="C155" s="58">
        <f>C156</f>
        <v>4778.0200000000004</v>
      </c>
      <c r="D155" s="58">
        <f>D156</f>
        <v>4778</v>
      </c>
      <c r="E155" s="58">
        <f>E156</f>
        <v>4778.04</v>
      </c>
      <c r="F155" s="117">
        <f t="shared" si="13"/>
        <v>100.00041858342993</v>
      </c>
      <c r="G155" s="117">
        <f t="shared" si="14"/>
        <v>100.00083717036416</v>
      </c>
    </row>
    <row r="156" spans="1:7" x14ac:dyDescent="0.25">
      <c r="A156" s="57" t="s">
        <v>329</v>
      </c>
      <c r="B156" s="57" t="s">
        <v>330</v>
      </c>
      <c r="C156" s="58">
        <v>4778.0200000000004</v>
      </c>
      <c r="D156" s="58">
        <v>4778</v>
      </c>
      <c r="E156" s="58">
        <v>4778.04</v>
      </c>
      <c r="F156" s="117">
        <f t="shared" si="13"/>
        <v>100.00041858342993</v>
      </c>
      <c r="G156" s="117">
        <f t="shared" si="14"/>
        <v>100.00083717036416</v>
      </c>
    </row>
    <row r="157" spans="1:7" x14ac:dyDescent="0.25">
      <c r="A157" s="57" t="s">
        <v>331</v>
      </c>
      <c r="B157" s="57" t="s">
        <v>332</v>
      </c>
      <c r="C157" s="58">
        <f>C158+C159</f>
        <v>10504.76</v>
      </c>
      <c r="D157" s="58">
        <f>D158+D159</f>
        <v>3849</v>
      </c>
      <c r="E157" s="58">
        <f>E158+E159</f>
        <v>6572.1399999999994</v>
      </c>
      <c r="F157" s="117">
        <f t="shared" si="13"/>
        <v>62.563447427642316</v>
      </c>
      <c r="G157" s="117">
        <f t="shared" si="14"/>
        <v>170.74928552870873</v>
      </c>
    </row>
    <row r="158" spans="1:7" x14ac:dyDescent="0.25">
      <c r="A158" s="57" t="s">
        <v>333</v>
      </c>
      <c r="B158" s="57" t="s">
        <v>334</v>
      </c>
      <c r="C158" s="58">
        <v>6769.94</v>
      </c>
      <c r="D158" s="58">
        <v>3584</v>
      </c>
      <c r="E158" s="58">
        <v>6119.65</v>
      </c>
      <c r="F158" s="117">
        <f t="shared" si="13"/>
        <v>90.39444958153247</v>
      </c>
      <c r="G158" s="117">
        <f t="shared" si="14"/>
        <v>170.74916294642856</v>
      </c>
    </row>
    <row r="159" spans="1:7" x14ac:dyDescent="0.25">
      <c r="A159" s="57" t="s">
        <v>335</v>
      </c>
      <c r="B159" s="57" t="s">
        <v>336</v>
      </c>
      <c r="C159" s="58">
        <v>3734.82</v>
      </c>
      <c r="D159" s="58">
        <v>265</v>
      </c>
      <c r="E159" s="58">
        <v>452.49</v>
      </c>
      <c r="F159" s="117">
        <f t="shared" si="13"/>
        <v>12.115443314537247</v>
      </c>
      <c r="G159" s="117">
        <f t="shared" si="14"/>
        <v>170.75094339622643</v>
      </c>
    </row>
    <row r="160" spans="1:7" x14ac:dyDescent="0.25">
      <c r="A160" s="57" t="s">
        <v>337</v>
      </c>
      <c r="B160" s="57" t="s">
        <v>338</v>
      </c>
      <c r="C160" s="58">
        <f>C161+C162+C163+C164</f>
        <v>9235.7999999999993</v>
      </c>
      <c r="D160" s="58">
        <f>D161+D162+D163+D164</f>
        <v>3454</v>
      </c>
      <c r="E160" s="58">
        <f>E161+E162+E163+E164</f>
        <v>3990.81</v>
      </c>
      <c r="F160" s="117">
        <f t="shared" si="13"/>
        <v>43.210225427142213</v>
      </c>
      <c r="G160" s="117">
        <f t="shared" si="14"/>
        <v>115.54169079328315</v>
      </c>
    </row>
    <row r="161" spans="1:7" x14ac:dyDescent="0.25">
      <c r="A161" s="57" t="s">
        <v>339</v>
      </c>
      <c r="B161" s="57" t="s">
        <v>340</v>
      </c>
      <c r="C161" s="58">
        <v>0</v>
      </c>
      <c r="D161" s="58">
        <v>0</v>
      </c>
      <c r="E161" s="58">
        <v>0</v>
      </c>
      <c r="F161" s="117">
        <v>0</v>
      </c>
      <c r="G161" s="117">
        <v>0</v>
      </c>
    </row>
    <row r="162" spans="1:7" x14ac:dyDescent="0.25">
      <c r="A162" s="57" t="s">
        <v>341</v>
      </c>
      <c r="B162" s="57" t="s">
        <v>342</v>
      </c>
      <c r="C162" s="58">
        <v>7923.84</v>
      </c>
      <c r="D162" s="58">
        <v>2654</v>
      </c>
      <c r="E162" s="58">
        <v>2929.77</v>
      </c>
      <c r="F162" s="117">
        <f t="shared" si="13"/>
        <v>36.974118609159198</v>
      </c>
      <c r="G162" s="117">
        <f t="shared" si="14"/>
        <v>110.39073097211755</v>
      </c>
    </row>
    <row r="163" spans="1:7" x14ac:dyDescent="0.25">
      <c r="A163" s="57" t="s">
        <v>343</v>
      </c>
      <c r="B163" s="57" t="s">
        <v>344</v>
      </c>
      <c r="C163" s="58">
        <v>0</v>
      </c>
      <c r="D163" s="58">
        <v>0</v>
      </c>
      <c r="E163" s="58">
        <v>0</v>
      </c>
      <c r="F163" s="117">
        <v>0</v>
      </c>
      <c r="G163" s="117">
        <v>0</v>
      </c>
    </row>
    <row r="164" spans="1:7" x14ac:dyDescent="0.25">
      <c r="A164" s="57" t="s">
        <v>345</v>
      </c>
      <c r="B164" s="57" t="s">
        <v>346</v>
      </c>
      <c r="C164" s="58">
        <v>1311.96</v>
      </c>
      <c r="D164" s="58">
        <v>800</v>
      </c>
      <c r="E164" s="58">
        <v>1061.04</v>
      </c>
      <c r="F164" s="117">
        <f t="shared" si="13"/>
        <v>80.874416902954351</v>
      </c>
      <c r="G164" s="117">
        <f t="shared" si="14"/>
        <v>132.63</v>
      </c>
    </row>
    <row r="165" spans="1:7" x14ac:dyDescent="0.25">
      <c r="A165" s="57" t="s">
        <v>347</v>
      </c>
      <c r="B165" s="57" t="s">
        <v>348</v>
      </c>
      <c r="C165" s="58">
        <f>C166</f>
        <v>3683.78</v>
      </c>
      <c r="D165" s="58">
        <f>D166</f>
        <v>2664</v>
      </c>
      <c r="E165" s="58">
        <f>E166</f>
        <v>3229.03</v>
      </c>
      <c r="F165" s="117">
        <f t="shared" si="13"/>
        <v>87.655343152957016</v>
      </c>
      <c r="G165" s="117">
        <f t="shared" si="14"/>
        <v>121.20983483483485</v>
      </c>
    </row>
    <row r="166" spans="1:7" x14ac:dyDescent="0.25">
      <c r="A166" s="57" t="s">
        <v>349</v>
      </c>
      <c r="B166" s="57" t="s">
        <v>350</v>
      </c>
      <c r="C166" s="58">
        <v>3683.78</v>
      </c>
      <c r="D166" s="58">
        <v>2664</v>
      </c>
      <c r="E166" s="58">
        <v>3229.03</v>
      </c>
      <c r="F166" s="117">
        <f t="shared" si="13"/>
        <v>87.655343152957016</v>
      </c>
      <c r="G166" s="117">
        <f t="shared" si="14"/>
        <v>121.20983483483485</v>
      </c>
    </row>
    <row r="167" spans="1:7" x14ac:dyDescent="0.25">
      <c r="A167" s="57" t="s">
        <v>351</v>
      </c>
      <c r="B167" s="57" t="s">
        <v>352</v>
      </c>
      <c r="C167" s="58">
        <f>C168+C169</f>
        <v>1741.6200000000001</v>
      </c>
      <c r="D167" s="58">
        <f>D168+D169</f>
        <v>400</v>
      </c>
      <c r="E167" s="58">
        <f>E168+E169</f>
        <v>535.07999999999993</v>
      </c>
      <c r="F167" s="117">
        <f t="shared" si="13"/>
        <v>30.723119853929092</v>
      </c>
      <c r="G167" s="117">
        <f t="shared" si="14"/>
        <v>133.76999999999998</v>
      </c>
    </row>
    <row r="168" spans="1:7" x14ac:dyDescent="0.25">
      <c r="A168" s="57" t="s">
        <v>353</v>
      </c>
      <c r="B168" s="57" t="s">
        <v>354</v>
      </c>
      <c r="C168" s="58">
        <v>1537.94</v>
      </c>
      <c r="D168" s="58">
        <v>300</v>
      </c>
      <c r="E168" s="58">
        <v>525.79</v>
      </c>
      <c r="F168" s="117">
        <f t="shared" si="13"/>
        <v>34.187939711562215</v>
      </c>
      <c r="G168" s="117">
        <f t="shared" si="14"/>
        <v>175.26333333333332</v>
      </c>
    </row>
    <row r="169" spans="1:7" x14ac:dyDescent="0.25">
      <c r="A169" s="57" t="s">
        <v>355</v>
      </c>
      <c r="B169" s="57" t="s">
        <v>356</v>
      </c>
      <c r="C169" s="58">
        <v>203.68</v>
      </c>
      <c r="D169" s="58">
        <v>100</v>
      </c>
      <c r="E169" s="58">
        <v>9.2899999999999991</v>
      </c>
      <c r="F169" s="117">
        <f t="shared" si="13"/>
        <v>4.56107619795758</v>
      </c>
      <c r="G169" s="117">
        <f t="shared" si="14"/>
        <v>9.2899999999999991</v>
      </c>
    </row>
    <row r="170" spans="1:7" x14ac:dyDescent="0.25">
      <c r="A170" s="57" t="s">
        <v>357</v>
      </c>
      <c r="B170" s="57" t="s">
        <v>358</v>
      </c>
      <c r="C170" s="58">
        <f>C171</f>
        <v>0</v>
      </c>
      <c r="D170" s="58">
        <f>D171</f>
        <v>0</v>
      </c>
      <c r="E170" s="58">
        <f>E171</f>
        <v>0</v>
      </c>
      <c r="F170" s="117">
        <v>0</v>
      </c>
      <c r="G170" s="117">
        <v>0</v>
      </c>
    </row>
    <row r="171" spans="1:7" x14ac:dyDescent="0.25">
      <c r="A171" s="57" t="s">
        <v>359</v>
      </c>
      <c r="B171" s="57" t="s">
        <v>358</v>
      </c>
      <c r="C171" s="58">
        <f>C172+C173</f>
        <v>0</v>
      </c>
      <c r="D171" s="58">
        <f>D172+D173</f>
        <v>0</v>
      </c>
      <c r="E171" s="58">
        <f>E172+E173</f>
        <v>0</v>
      </c>
      <c r="F171" s="117">
        <v>0</v>
      </c>
      <c r="G171" s="117">
        <v>0</v>
      </c>
    </row>
    <row r="172" spans="1:7" x14ac:dyDescent="0.25">
      <c r="A172" s="57" t="s">
        <v>360</v>
      </c>
      <c r="B172" s="57" t="s">
        <v>361</v>
      </c>
      <c r="C172" s="58">
        <v>0</v>
      </c>
      <c r="D172" s="58">
        <v>0</v>
      </c>
      <c r="E172" s="58">
        <v>0</v>
      </c>
      <c r="F172" s="117">
        <v>0</v>
      </c>
      <c r="G172" s="117">
        <v>0</v>
      </c>
    </row>
    <row r="173" spans="1:7" x14ac:dyDescent="0.25">
      <c r="A173" s="57" t="s">
        <v>362</v>
      </c>
      <c r="B173" s="57" t="s">
        <v>363</v>
      </c>
      <c r="C173" s="58">
        <v>0</v>
      </c>
      <c r="D173" s="58">
        <v>0</v>
      </c>
      <c r="E173" s="58">
        <v>0</v>
      </c>
      <c r="F173" s="117">
        <v>0</v>
      </c>
      <c r="G173" s="117">
        <v>0</v>
      </c>
    </row>
    <row r="174" spans="1:7" x14ac:dyDescent="0.25">
      <c r="A174" s="57" t="s">
        <v>364</v>
      </c>
      <c r="B174" s="57" t="s">
        <v>365</v>
      </c>
      <c r="C174" s="58">
        <f>C175+C180+C182+C184+C189+C191</f>
        <v>31021.38</v>
      </c>
      <c r="D174" s="58">
        <f>D175+D180+D182+D184+D189+D191</f>
        <v>28623</v>
      </c>
      <c r="E174" s="58">
        <f>E175+E180+E182+E184+E189+E191</f>
        <v>22134.87</v>
      </c>
      <c r="F174" s="117">
        <f t="shared" si="13"/>
        <v>71.353595488015031</v>
      </c>
      <c r="G174" s="117">
        <f t="shared" si="14"/>
        <v>77.332459909862692</v>
      </c>
    </row>
    <row r="175" spans="1:7" x14ac:dyDescent="0.25">
      <c r="A175" s="57" t="s">
        <v>366</v>
      </c>
      <c r="B175" s="57" t="s">
        <v>367</v>
      </c>
      <c r="C175" s="58">
        <f>C176+C177+C178+C179</f>
        <v>7403.32</v>
      </c>
      <c r="D175" s="58">
        <f>D176+D177+D178+D179</f>
        <v>7700</v>
      </c>
      <c r="E175" s="58">
        <f>E176+E177+E178+E179</f>
        <v>8210.0400000000009</v>
      </c>
      <c r="F175" s="117">
        <f t="shared" si="13"/>
        <v>110.89673281716853</v>
      </c>
      <c r="G175" s="117">
        <f t="shared" si="14"/>
        <v>106.62389610389612</v>
      </c>
    </row>
    <row r="176" spans="1:7" x14ac:dyDescent="0.25">
      <c r="A176" s="57" t="s">
        <v>368</v>
      </c>
      <c r="B176" s="57" t="s">
        <v>369</v>
      </c>
      <c r="C176" s="58">
        <v>0</v>
      </c>
      <c r="D176" s="58">
        <v>1050</v>
      </c>
      <c r="E176" s="58">
        <v>0</v>
      </c>
      <c r="F176" s="117">
        <v>0</v>
      </c>
      <c r="G176" s="117">
        <f t="shared" si="14"/>
        <v>0</v>
      </c>
    </row>
    <row r="177" spans="1:7" x14ac:dyDescent="0.25">
      <c r="A177" s="57" t="s">
        <v>370</v>
      </c>
      <c r="B177" s="57" t="s">
        <v>371</v>
      </c>
      <c r="C177" s="58">
        <v>4523.5</v>
      </c>
      <c r="D177" s="58">
        <v>3265</v>
      </c>
      <c r="E177" s="58">
        <v>8170.52</v>
      </c>
      <c r="F177" s="117">
        <f t="shared" si="13"/>
        <v>180.62385321100919</v>
      </c>
      <c r="G177" s="117">
        <f t="shared" si="14"/>
        <v>250.24563552833081</v>
      </c>
    </row>
    <row r="178" spans="1:7" x14ac:dyDescent="0.25">
      <c r="A178" s="57" t="s">
        <v>372</v>
      </c>
      <c r="B178" s="57" t="s">
        <v>373</v>
      </c>
      <c r="C178" s="58">
        <v>39.549999999999997</v>
      </c>
      <c r="D178" s="58">
        <v>3385</v>
      </c>
      <c r="E178" s="58">
        <v>39.520000000000003</v>
      </c>
      <c r="F178" s="117">
        <f t="shared" si="13"/>
        <v>99.924146649810382</v>
      </c>
      <c r="G178" s="117">
        <f t="shared" si="14"/>
        <v>1.1675036927621862</v>
      </c>
    </row>
    <row r="179" spans="1:7" x14ac:dyDescent="0.25">
      <c r="A179" s="63">
        <v>32924</v>
      </c>
      <c r="B179" s="57" t="s">
        <v>374</v>
      </c>
      <c r="C179" s="58">
        <v>2840.27</v>
      </c>
      <c r="D179" s="58">
        <v>0</v>
      </c>
      <c r="E179" s="58">
        <v>0</v>
      </c>
      <c r="F179" s="117">
        <f t="shared" si="13"/>
        <v>0</v>
      </c>
      <c r="G179" s="117">
        <v>0</v>
      </c>
    </row>
    <row r="180" spans="1:7" x14ac:dyDescent="0.25">
      <c r="A180" s="57" t="s">
        <v>375</v>
      </c>
      <c r="B180" s="57" t="s">
        <v>376</v>
      </c>
      <c r="C180" s="58">
        <f>C181</f>
        <v>1686.68</v>
      </c>
      <c r="D180" s="58">
        <f>D181</f>
        <v>1658</v>
      </c>
      <c r="E180" s="58">
        <f>E181</f>
        <v>2319.75</v>
      </c>
      <c r="F180" s="117">
        <f t="shared" si="13"/>
        <v>137.53349775891098</v>
      </c>
      <c r="G180" s="117">
        <f t="shared" si="14"/>
        <v>139.91254523522315</v>
      </c>
    </row>
    <row r="181" spans="1:7" x14ac:dyDescent="0.25">
      <c r="A181" s="57" t="s">
        <v>377</v>
      </c>
      <c r="B181" s="57" t="s">
        <v>376</v>
      </c>
      <c r="C181" s="58">
        <v>1686.68</v>
      </c>
      <c r="D181" s="58">
        <v>1658</v>
      </c>
      <c r="E181" s="58">
        <v>2319.75</v>
      </c>
      <c r="F181" s="117">
        <f t="shared" si="13"/>
        <v>137.53349775891098</v>
      </c>
      <c r="G181" s="117">
        <f t="shared" si="14"/>
        <v>139.91254523522315</v>
      </c>
    </row>
    <row r="182" spans="1:7" x14ac:dyDescent="0.25">
      <c r="A182" s="57" t="s">
        <v>378</v>
      </c>
      <c r="B182" s="57" t="s">
        <v>379</v>
      </c>
      <c r="C182" s="58">
        <f>C183</f>
        <v>1420.13</v>
      </c>
      <c r="D182" s="58">
        <f>D183</f>
        <v>933</v>
      </c>
      <c r="E182" s="58">
        <f>E183</f>
        <v>939.98</v>
      </c>
      <c r="F182" s="117">
        <f t="shared" si="13"/>
        <v>66.189715026089161</v>
      </c>
      <c r="G182" s="117">
        <f t="shared" si="14"/>
        <v>100.7481243301179</v>
      </c>
    </row>
    <row r="183" spans="1:7" x14ac:dyDescent="0.25">
      <c r="A183" s="57" t="s">
        <v>380</v>
      </c>
      <c r="B183" s="57" t="s">
        <v>381</v>
      </c>
      <c r="C183" s="58">
        <v>1420.13</v>
      </c>
      <c r="D183" s="58">
        <v>933</v>
      </c>
      <c r="E183" s="58">
        <v>939.98</v>
      </c>
      <c r="F183" s="117">
        <f t="shared" si="13"/>
        <v>66.189715026089161</v>
      </c>
      <c r="G183" s="117">
        <f t="shared" si="14"/>
        <v>100.7481243301179</v>
      </c>
    </row>
    <row r="184" spans="1:7" x14ac:dyDescent="0.25">
      <c r="A184" s="57" t="s">
        <v>382</v>
      </c>
      <c r="B184" s="57" t="s">
        <v>383</v>
      </c>
      <c r="C184" s="58">
        <f>C185+C187+C188+C186</f>
        <v>4541.4500000000007</v>
      </c>
      <c r="D184" s="58">
        <f>D185+D187+D188+D186</f>
        <v>6388</v>
      </c>
      <c r="E184" s="58">
        <f>E185+E187+E188+E186</f>
        <v>7471.1399999999994</v>
      </c>
      <c r="F184" s="117">
        <f t="shared" si="13"/>
        <v>164.51001332173641</v>
      </c>
      <c r="G184" s="117">
        <f t="shared" si="14"/>
        <v>116.95585472761427</v>
      </c>
    </row>
    <row r="185" spans="1:7" x14ac:dyDescent="0.25">
      <c r="A185" s="57" t="s">
        <v>384</v>
      </c>
      <c r="B185" s="57" t="s">
        <v>385</v>
      </c>
      <c r="C185" s="58">
        <v>0</v>
      </c>
      <c r="D185" s="58">
        <v>265</v>
      </c>
      <c r="E185" s="58">
        <v>0</v>
      </c>
      <c r="F185" s="117">
        <v>0</v>
      </c>
      <c r="G185" s="117">
        <f t="shared" si="14"/>
        <v>0</v>
      </c>
    </row>
    <row r="186" spans="1:7" x14ac:dyDescent="0.25">
      <c r="A186" s="63">
        <v>32954</v>
      </c>
      <c r="B186" s="57" t="s">
        <v>386</v>
      </c>
      <c r="C186" s="58">
        <v>23.89</v>
      </c>
      <c r="D186" s="58">
        <v>0</v>
      </c>
      <c r="E186" s="58">
        <v>1914.49</v>
      </c>
      <c r="F186" s="117">
        <f t="shared" si="13"/>
        <v>8013.7714524905814</v>
      </c>
      <c r="G186" s="117">
        <v>0</v>
      </c>
    </row>
    <row r="187" spans="1:7" x14ac:dyDescent="0.25">
      <c r="A187" s="57" t="s">
        <v>387</v>
      </c>
      <c r="B187" s="57" t="s">
        <v>388</v>
      </c>
      <c r="C187" s="58">
        <v>4444.5600000000004</v>
      </c>
      <c r="D187" s="58">
        <v>5973</v>
      </c>
      <c r="E187" s="58">
        <v>4993.28</v>
      </c>
      <c r="F187" s="117">
        <f t="shared" si="13"/>
        <v>112.34587900714578</v>
      </c>
      <c r="G187" s="117">
        <f t="shared" si="14"/>
        <v>83.597522183157537</v>
      </c>
    </row>
    <row r="188" spans="1:7" x14ac:dyDescent="0.25">
      <c r="A188" s="57" t="s">
        <v>389</v>
      </c>
      <c r="B188" s="57" t="s">
        <v>386</v>
      </c>
      <c r="C188" s="58">
        <v>73</v>
      </c>
      <c r="D188" s="58">
        <v>150</v>
      </c>
      <c r="E188" s="58">
        <v>563.37</v>
      </c>
      <c r="F188" s="117">
        <f t="shared" si="13"/>
        <v>771.7397260273973</v>
      </c>
      <c r="G188" s="117">
        <f t="shared" si="14"/>
        <v>375.58000000000004</v>
      </c>
    </row>
    <row r="189" spans="1:7" x14ac:dyDescent="0.25">
      <c r="A189" s="57" t="s">
        <v>390</v>
      </c>
      <c r="B189" s="57" t="s">
        <v>391</v>
      </c>
      <c r="C189" s="58">
        <f>C190</f>
        <v>9191.0499999999993</v>
      </c>
      <c r="D189" s="58">
        <f>D190</f>
        <v>10617</v>
      </c>
      <c r="E189" s="58">
        <f>E190</f>
        <v>2430.8200000000002</v>
      </c>
      <c r="F189" s="117">
        <f t="shared" si="13"/>
        <v>26.447685520152763</v>
      </c>
      <c r="G189" s="117">
        <f t="shared" si="14"/>
        <v>22.895544880851464</v>
      </c>
    </row>
    <row r="190" spans="1:7" x14ac:dyDescent="0.25">
      <c r="A190" s="57" t="s">
        <v>392</v>
      </c>
      <c r="B190" s="57" t="s">
        <v>391</v>
      </c>
      <c r="C190" s="58">
        <v>9191.0499999999993</v>
      </c>
      <c r="D190" s="58">
        <v>10617</v>
      </c>
      <c r="E190" s="58">
        <v>2430.8200000000002</v>
      </c>
      <c r="F190" s="117">
        <f t="shared" si="13"/>
        <v>26.447685520152763</v>
      </c>
      <c r="G190" s="117">
        <f t="shared" si="14"/>
        <v>22.895544880851464</v>
      </c>
    </row>
    <row r="191" spans="1:7" x14ac:dyDescent="0.25">
      <c r="A191" s="57" t="s">
        <v>393</v>
      </c>
      <c r="B191" s="57" t="s">
        <v>365</v>
      </c>
      <c r="C191" s="58">
        <f>C192+C193</f>
        <v>6778.75</v>
      </c>
      <c r="D191" s="58">
        <f>D192+D193</f>
        <v>1327</v>
      </c>
      <c r="E191" s="58">
        <f>E192+E193</f>
        <v>763.1400000000001</v>
      </c>
      <c r="F191" s="117">
        <f t="shared" si="13"/>
        <v>11.257827770606676</v>
      </c>
      <c r="G191" s="117">
        <f t="shared" si="14"/>
        <v>57.508666164280342</v>
      </c>
    </row>
    <row r="192" spans="1:7" x14ac:dyDescent="0.25">
      <c r="A192" s="57" t="s">
        <v>394</v>
      </c>
      <c r="B192" s="57" t="s">
        <v>395</v>
      </c>
      <c r="C192" s="58">
        <v>76.319999999999993</v>
      </c>
      <c r="D192" s="58">
        <v>0</v>
      </c>
      <c r="E192" s="58">
        <v>133.69999999999999</v>
      </c>
      <c r="F192" s="117">
        <f t="shared" si="13"/>
        <v>175.18343815513626</v>
      </c>
      <c r="G192" s="117">
        <v>0</v>
      </c>
    </row>
    <row r="193" spans="1:7" x14ac:dyDescent="0.25">
      <c r="A193" s="57" t="s">
        <v>396</v>
      </c>
      <c r="B193" s="57" t="s">
        <v>365</v>
      </c>
      <c r="C193" s="58">
        <v>6702.43</v>
      </c>
      <c r="D193" s="58">
        <v>1327</v>
      </c>
      <c r="E193" s="58">
        <v>629.44000000000005</v>
      </c>
      <c r="F193" s="117">
        <f t="shared" si="13"/>
        <v>9.3912207960396454</v>
      </c>
      <c r="G193" s="117">
        <f t="shared" si="14"/>
        <v>47.433308214016584</v>
      </c>
    </row>
    <row r="194" spans="1:7" x14ac:dyDescent="0.25">
      <c r="A194" s="53" t="s">
        <v>397</v>
      </c>
      <c r="B194" s="53" t="s">
        <v>398</v>
      </c>
      <c r="C194" s="65">
        <f>C195+C198</f>
        <v>12233.88</v>
      </c>
      <c r="D194" s="65">
        <f>D195+D198</f>
        <v>15693</v>
      </c>
      <c r="E194" s="65">
        <f>E195+E198</f>
        <v>6329.9500000000007</v>
      </c>
      <c r="F194" s="117">
        <f t="shared" si="13"/>
        <v>51.741148351953761</v>
      </c>
      <c r="G194" s="117">
        <f t="shared" si="14"/>
        <v>40.336137131205</v>
      </c>
    </row>
    <row r="195" spans="1:7" x14ac:dyDescent="0.25">
      <c r="A195" s="57" t="s">
        <v>399</v>
      </c>
      <c r="B195" s="57" t="s">
        <v>400</v>
      </c>
      <c r="C195" s="58">
        <f t="shared" ref="C195:E196" si="15">C196</f>
        <v>1039.42</v>
      </c>
      <c r="D195" s="58">
        <f t="shared" si="15"/>
        <v>1088</v>
      </c>
      <c r="E195" s="58">
        <f t="shared" si="15"/>
        <v>826.27</v>
      </c>
      <c r="F195" s="117">
        <f t="shared" si="13"/>
        <v>79.493371303226795</v>
      </c>
      <c r="G195" s="117">
        <f t="shared" si="14"/>
        <v>75.943933823529406</v>
      </c>
    </row>
    <row r="196" spans="1:7" x14ac:dyDescent="0.25">
      <c r="A196" s="57" t="s">
        <v>401</v>
      </c>
      <c r="B196" s="57" t="s">
        <v>402</v>
      </c>
      <c r="C196" s="58">
        <f t="shared" si="15"/>
        <v>1039.42</v>
      </c>
      <c r="D196" s="58">
        <f t="shared" si="15"/>
        <v>1088</v>
      </c>
      <c r="E196" s="58">
        <f t="shared" si="15"/>
        <v>826.27</v>
      </c>
      <c r="F196" s="117">
        <f t="shared" si="13"/>
        <v>79.493371303226795</v>
      </c>
      <c r="G196" s="117">
        <f t="shared" si="14"/>
        <v>75.943933823529406</v>
      </c>
    </row>
    <row r="197" spans="1:7" x14ac:dyDescent="0.25">
      <c r="A197" s="57" t="s">
        <v>403</v>
      </c>
      <c r="B197" s="57" t="s">
        <v>404</v>
      </c>
      <c r="C197" s="58">
        <v>1039.42</v>
      </c>
      <c r="D197" s="58">
        <v>1088</v>
      </c>
      <c r="E197" s="58">
        <v>826.27</v>
      </c>
      <c r="F197" s="117">
        <f t="shared" si="13"/>
        <v>79.493371303226795</v>
      </c>
      <c r="G197" s="117">
        <f t="shared" si="14"/>
        <v>75.943933823529406</v>
      </c>
    </row>
    <row r="198" spans="1:7" x14ac:dyDescent="0.25">
      <c r="A198" s="57" t="s">
        <v>405</v>
      </c>
      <c r="B198" s="57" t="s">
        <v>406</v>
      </c>
      <c r="C198" s="58">
        <f>C199+C201</f>
        <v>11194.46</v>
      </c>
      <c r="D198" s="58">
        <f>D199+D201</f>
        <v>14605</v>
      </c>
      <c r="E198" s="58">
        <f>E199+E201</f>
        <v>5503.68</v>
      </c>
      <c r="F198" s="117">
        <f t="shared" si="13"/>
        <v>49.164318779110388</v>
      </c>
      <c r="G198" s="117">
        <f t="shared" si="14"/>
        <v>37.683533036631296</v>
      </c>
    </row>
    <row r="199" spans="1:7" x14ac:dyDescent="0.25">
      <c r="A199" s="57" t="s">
        <v>407</v>
      </c>
      <c r="B199" s="57" t="s">
        <v>408</v>
      </c>
      <c r="C199" s="58">
        <f>C200</f>
        <v>1393.4</v>
      </c>
      <c r="D199" s="58">
        <f>D200</f>
        <v>1332</v>
      </c>
      <c r="E199" s="58">
        <f>E200</f>
        <v>1188.0899999999999</v>
      </c>
      <c r="F199" s="117">
        <f t="shared" si="13"/>
        <v>85.265537534089262</v>
      </c>
      <c r="G199" s="117">
        <f t="shared" si="14"/>
        <v>89.195945945945937</v>
      </c>
    </row>
    <row r="200" spans="1:7" x14ac:dyDescent="0.25">
      <c r="A200" s="57" t="s">
        <v>409</v>
      </c>
      <c r="B200" s="57" t="s">
        <v>410</v>
      </c>
      <c r="C200" s="58">
        <v>1393.4</v>
      </c>
      <c r="D200" s="58">
        <v>1332</v>
      </c>
      <c r="E200" s="58">
        <v>1188.0899999999999</v>
      </c>
      <c r="F200" s="117">
        <f t="shared" si="13"/>
        <v>85.265537534089262</v>
      </c>
      <c r="G200" s="117">
        <f t="shared" si="14"/>
        <v>89.195945945945937</v>
      </c>
    </row>
    <row r="201" spans="1:7" x14ac:dyDescent="0.25">
      <c r="A201" s="57" t="s">
        <v>411</v>
      </c>
      <c r="B201" s="57" t="s">
        <v>412</v>
      </c>
      <c r="C201" s="58">
        <f>C202+C203+C204+C205</f>
        <v>9801.06</v>
      </c>
      <c r="D201" s="58">
        <f>D202+D203+D204+D205</f>
        <v>13273</v>
      </c>
      <c r="E201" s="58">
        <f>E202+E203+E204+E205</f>
        <v>4315.59</v>
      </c>
      <c r="F201" s="117">
        <f t="shared" si="13"/>
        <v>44.031870022222094</v>
      </c>
      <c r="G201" s="117">
        <f t="shared" si="14"/>
        <v>32.514051081142171</v>
      </c>
    </row>
    <row r="202" spans="1:7" x14ac:dyDescent="0.25">
      <c r="A202" s="57" t="s">
        <v>413</v>
      </c>
      <c r="B202" s="57" t="s">
        <v>414</v>
      </c>
      <c r="C202" s="58">
        <v>177</v>
      </c>
      <c r="D202" s="58">
        <v>0</v>
      </c>
      <c r="E202" s="58">
        <v>64.709999999999994</v>
      </c>
      <c r="F202" s="117">
        <f t="shared" si="13"/>
        <v>36.559322033898297</v>
      </c>
      <c r="G202" s="117">
        <v>0</v>
      </c>
    </row>
    <row r="203" spans="1:7" x14ac:dyDescent="0.25">
      <c r="A203" s="57" t="s">
        <v>415</v>
      </c>
      <c r="B203" s="57" t="s">
        <v>416</v>
      </c>
      <c r="C203" s="58">
        <v>3464.49</v>
      </c>
      <c r="D203" s="58">
        <v>0</v>
      </c>
      <c r="E203" s="58">
        <v>1036.9000000000001</v>
      </c>
      <c r="F203" s="117">
        <f t="shared" si="13"/>
        <v>29.929369113491454</v>
      </c>
      <c r="G203" s="117">
        <v>0</v>
      </c>
    </row>
    <row r="204" spans="1:7" x14ac:dyDescent="0.25">
      <c r="A204" s="57" t="s">
        <v>417</v>
      </c>
      <c r="B204" s="57" t="s">
        <v>418</v>
      </c>
      <c r="C204" s="58">
        <v>2.59</v>
      </c>
      <c r="D204" s="58">
        <v>13273</v>
      </c>
      <c r="E204" s="58">
        <v>18.579999999999998</v>
      </c>
      <c r="F204" s="117">
        <f t="shared" si="13"/>
        <v>717.37451737451727</v>
      </c>
      <c r="G204" s="117">
        <f t="shared" si="14"/>
        <v>0.13998342499811647</v>
      </c>
    </row>
    <row r="205" spans="1:7" x14ac:dyDescent="0.25">
      <c r="A205" s="57" t="s">
        <v>419</v>
      </c>
      <c r="B205" s="57" t="s">
        <v>420</v>
      </c>
      <c r="C205" s="58">
        <v>6156.98</v>
      </c>
      <c r="D205" s="58">
        <v>0</v>
      </c>
      <c r="E205" s="58">
        <v>3195.4</v>
      </c>
      <c r="F205" s="117">
        <f t="shared" ref="F205:F247" si="16">E205/C205*100</f>
        <v>51.898820525647317</v>
      </c>
      <c r="G205" s="117">
        <v>0</v>
      </c>
    </row>
    <row r="206" spans="1:7" x14ac:dyDescent="0.25">
      <c r="A206" s="53" t="s">
        <v>421</v>
      </c>
      <c r="B206" s="53" t="s">
        <v>422</v>
      </c>
      <c r="C206" s="65">
        <f t="shared" ref="C206:D208" si="17">C207</f>
        <v>0</v>
      </c>
      <c r="D206" s="65">
        <f t="shared" si="17"/>
        <v>1321.29</v>
      </c>
      <c r="E206" s="65">
        <f>E207</f>
        <v>1321.29</v>
      </c>
      <c r="F206" s="117">
        <v>0</v>
      </c>
      <c r="G206" s="117">
        <f t="shared" ref="G206:G247" si="18">E206/D206*100</f>
        <v>100</v>
      </c>
    </row>
    <row r="207" spans="1:7" x14ac:dyDescent="0.25">
      <c r="A207" s="61" t="s">
        <v>423</v>
      </c>
      <c r="B207" s="61" t="s">
        <v>131</v>
      </c>
      <c r="C207" s="58">
        <f t="shared" si="17"/>
        <v>0</v>
      </c>
      <c r="D207" s="58">
        <f t="shared" si="17"/>
        <v>1321.29</v>
      </c>
      <c r="E207" s="58">
        <f>E208</f>
        <v>1321.29</v>
      </c>
      <c r="F207" s="117">
        <v>0</v>
      </c>
      <c r="G207" s="117">
        <f t="shared" si="18"/>
        <v>100</v>
      </c>
    </row>
    <row r="208" spans="1:7" x14ac:dyDescent="0.25">
      <c r="A208" s="61" t="s">
        <v>424</v>
      </c>
      <c r="B208" s="61" t="s">
        <v>425</v>
      </c>
      <c r="C208" s="58">
        <f t="shared" si="17"/>
        <v>0</v>
      </c>
      <c r="D208" s="58">
        <f t="shared" si="17"/>
        <v>1321.29</v>
      </c>
      <c r="E208" s="58">
        <f>E209</f>
        <v>1321.29</v>
      </c>
      <c r="F208" s="117">
        <v>0</v>
      </c>
      <c r="G208" s="117">
        <f t="shared" si="18"/>
        <v>100</v>
      </c>
    </row>
    <row r="209" spans="1:7" x14ac:dyDescent="0.25">
      <c r="A209" s="61" t="s">
        <v>426</v>
      </c>
      <c r="B209" s="61" t="s">
        <v>427</v>
      </c>
      <c r="C209" s="58">
        <v>0</v>
      </c>
      <c r="D209" s="58">
        <v>1321.29</v>
      </c>
      <c r="E209" s="58">
        <v>1321.29</v>
      </c>
      <c r="F209" s="117">
        <v>0</v>
      </c>
      <c r="G209" s="117">
        <f t="shared" si="18"/>
        <v>100</v>
      </c>
    </row>
    <row r="210" spans="1:7" x14ac:dyDescent="0.25">
      <c r="A210" s="55" t="s">
        <v>428</v>
      </c>
      <c r="B210" s="55" t="s">
        <v>429</v>
      </c>
      <c r="C210" s="56">
        <f>C211+C215</f>
        <v>39267.429999999993</v>
      </c>
      <c r="D210" s="56">
        <f>D211+D215</f>
        <v>56003</v>
      </c>
      <c r="E210" s="56">
        <f>E211+E215</f>
        <v>50263.09</v>
      </c>
      <c r="F210" s="117">
        <f t="shared" si="16"/>
        <v>128.00198536038647</v>
      </c>
      <c r="G210" s="117">
        <f t="shared" si="18"/>
        <v>89.75070978340446</v>
      </c>
    </row>
    <row r="211" spans="1:7" x14ac:dyDescent="0.25">
      <c r="A211" s="126">
        <v>41</v>
      </c>
      <c r="B211" s="53" t="s">
        <v>6</v>
      </c>
      <c r="C211" s="85">
        <f t="shared" ref="C211:E213" si="19">C212</f>
        <v>137.86000000000001</v>
      </c>
      <c r="D211" s="85">
        <f t="shared" si="19"/>
        <v>0</v>
      </c>
      <c r="E211" s="85">
        <f t="shared" si="19"/>
        <v>545</v>
      </c>
      <c r="F211" s="117">
        <f t="shared" si="16"/>
        <v>395.32859422602638</v>
      </c>
      <c r="G211" s="117">
        <v>0</v>
      </c>
    </row>
    <row r="212" spans="1:7" x14ac:dyDescent="0.25">
      <c r="A212" s="60">
        <v>412</v>
      </c>
      <c r="B212" s="57" t="s">
        <v>430</v>
      </c>
      <c r="C212" s="59">
        <f t="shared" si="19"/>
        <v>137.86000000000001</v>
      </c>
      <c r="D212" s="59">
        <f t="shared" si="19"/>
        <v>0</v>
      </c>
      <c r="E212" s="59">
        <f t="shared" si="19"/>
        <v>545</v>
      </c>
      <c r="F212" s="117">
        <f t="shared" si="16"/>
        <v>395.32859422602638</v>
      </c>
      <c r="G212" s="117">
        <v>0</v>
      </c>
    </row>
    <row r="213" spans="1:7" x14ac:dyDescent="0.25">
      <c r="A213" s="60">
        <v>4123</v>
      </c>
      <c r="B213" s="57" t="s">
        <v>430</v>
      </c>
      <c r="C213" s="59">
        <f t="shared" si="19"/>
        <v>137.86000000000001</v>
      </c>
      <c r="D213" s="59">
        <f t="shared" si="19"/>
        <v>0</v>
      </c>
      <c r="E213" s="59">
        <f>E214</f>
        <v>545</v>
      </c>
      <c r="F213" s="117">
        <f t="shared" si="16"/>
        <v>395.32859422602638</v>
      </c>
      <c r="G213" s="117">
        <v>0</v>
      </c>
    </row>
    <row r="214" spans="1:7" x14ac:dyDescent="0.25">
      <c r="A214" s="60">
        <v>41231</v>
      </c>
      <c r="B214" s="57" t="s">
        <v>431</v>
      </c>
      <c r="C214" s="59">
        <v>137.86000000000001</v>
      </c>
      <c r="D214" s="59">
        <v>0</v>
      </c>
      <c r="E214" s="59">
        <v>545</v>
      </c>
      <c r="F214" s="117">
        <f t="shared" si="16"/>
        <v>395.32859422602638</v>
      </c>
      <c r="G214" s="117">
        <v>0</v>
      </c>
    </row>
    <row r="215" spans="1:7" x14ac:dyDescent="0.25">
      <c r="A215" s="125" t="s">
        <v>432</v>
      </c>
      <c r="B215" s="125" t="s">
        <v>433</v>
      </c>
      <c r="C215" s="85">
        <f>C216+C219+C234+C237+C240</f>
        <v>39129.569999999992</v>
      </c>
      <c r="D215" s="85">
        <f>D216+D219+D234+D237+D240</f>
        <v>56003</v>
      </c>
      <c r="E215" s="85">
        <f>E216+E219+E234+E237+E240</f>
        <v>49718.09</v>
      </c>
      <c r="F215" s="117">
        <f t="shared" si="16"/>
        <v>127.06014914040713</v>
      </c>
      <c r="G215" s="117">
        <f t="shared" si="18"/>
        <v>88.777547631376891</v>
      </c>
    </row>
    <row r="216" spans="1:7" x14ac:dyDescent="0.25">
      <c r="A216" t="s">
        <v>434</v>
      </c>
      <c r="B216" t="s">
        <v>435</v>
      </c>
      <c r="C216" s="59">
        <f t="shared" ref="C216:E217" si="20">C217</f>
        <v>22877.93</v>
      </c>
      <c r="D216" s="59">
        <f t="shared" si="20"/>
        <v>38244</v>
      </c>
      <c r="E216" s="59">
        <f t="shared" si="20"/>
        <v>38620</v>
      </c>
      <c r="F216" s="117">
        <f t="shared" si="16"/>
        <v>168.80897878435678</v>
      </c>
      <c r="G216" s="117">
        <f t="shared" si="18"/>
        <v>100.98316075724296</v>
      </c>
    </row>
    <row r="217" spans="1:7" x14ac:dyDescent="0.25">
      <c r="A217" t="s">
        <v>436</v>
      </c>
      <c r="B217" t="s">
        <v>437</v>
      </c>
      <c r="C217" s="59">
        <f t="shared" si="20"/>
        <v>22877.93</v>
      </c>
      <c r="D217" s="59">
        <f t="shared" si="20"/>
        <v>38244</v>
      </c>
      <c r="E217" s="59">
        <f t="shared" si="20"/>
        <v>38620</v>
      </c>
      <c r="F217" s="117">
        <f t="shared" si="16"/>
        <v>168.80897878435678</v>
      </c>
      <c r="G217" s="117">
        <f t="shared" si="18"/>
        <v>100.98316075724296</v>
      </c>
    </row>
    <row r="218" spans="1:7" x14ac:dyDescent="0.25">
      <c r="A218" t="s">
        <v>438</v>
      </c>
      <c r="B218" t="s">
        <v>439</v>
      </c>
      <c r="C218" s="59">
        <v>22877.93</v>
      </c>
      <c r="D218" s="59">
        <v>38244</v>
      </c>
      <c r="E218" s="59">
        <v>38620</v>
      </c>
      <c r="F218" s="117">
        <f t="shared" si="16"/>
        <v>168.80897878435678</v>
      </c>
      <c r="G218" s="117">
        <f t="shared" si="18"/>
        <v>100.98316075724296</v>
      </c>
    </row>
    <row r="219" spans="1:7" x14ac:dyDescent="0.25">
      <c r="A219" t="s">
        <v>440</v>
      </c>
      <c r="B219" t="s">
        <v>441</v>
      </c>
      <c r="C219" s="59">
        <f>C220+C223+C225+C227+C230</f>
        <v>10308.41</v>
      </c>
      <c r="D219" s="59">
        <f>D220+D223+D225+D227+D230</f>
        <v>5477</v>
      </c>
      <c r="E219" s="59">
        <f>E220+E223+E225+E227+E230</f>
        <v>7552.48</v>
      </c>
      <c r="F219" s="117">
        <f t="shared" si="16"/>
        <v>73.265227130081172</v>
      </c>
      <c r="G219" s="117">
        <f t="shared" si="18"/>
        <v>137.894467774329</v>
      </c>
    </row>
    <row r="220" spans="1:7" x14ac:dyDescent="0.25">
      <c r="A220" t="s">
        <v>442</v>
      </c>
      <c r="B220" t="s">
        <v>443</v>
      </c>
      <c r="C220" s="59">
        <f>C221+C222</f>
        <v>8799.7199999999993</v>
      </c>
      <c r="D220" s="59">
        <f>D221+D222</f>
        <v>3977</v>
      </c>
      <c r="E220" s="59">
        <f>E221+E222</f>
        <v>4080.57</v>
      </c>
      <c r="F220" s="117">
        <f t="shared" si="16"/>
        <v>46.371589096016699</v>
      </c>
      <c r="G220" s="117">
        <f t="shared" si="18"/>
        <v>102.60422428966558</v>
      </c>
    </row>
    <row r="221" spans="1:7" x14ac:dyDescent="0.25">
      <c r="A221" t="s">
        <v>444</v>
      </c>
      <c r="B221" t="s">
        <v>445</v>
      </c>
      <c r="C221" s="59">
        <v>8269.49</v>
      </c>
      <c r="D221" s="59">
        <v>3977</v>
      </c>
      <c r="E221" s="59">
        <v>3977.44</v>
      </c>
      <c r="F221" s="117">
        <f t="shared" si="16"/>
        <v>48.097766609549083</v>
      </c>
      <c r="G221" s="117">
        <f t="shared" si="18"/>
        <v>100.01106361579079</v>
      </c>
    </row>
    <row r="222" spans="1:7" x14ac:dyDescent="0.25">
      <c r="A222" t="s">
        <v>446</v>
      </c>
      <c r="B222" t="s">
        <v>447</v>
      </c>
      <c r="C222" s="59">
        <v>530.23</v>
      </c>
      <c r="D222" s="59">
        <v>0</v>
      </c>
      <c r="E222" s="59">
        <v>103.13</v>
      </c>
      <c r="F222" s="117">
        <f t="shared" si="16"/>
        <v>19.450049978311299</v>
      </c>
      <c r="G222" s="117">
        <v>0</v>
      </c>
    </row>
    <row r="223" spans="1:7" x14ac:dyDescent="0.25">
      <c r="A223" t="s">
        <v>448</v>
      </c>
      <c r="B223" t="s">
        <v>449</v>
      </c>
      <c r="C223" s="59">
        <f>C224</f>
        <v>0</v>
      </c>
      <c r="D223" s="59">
        <f>D224</f>
        <v>0</v>
      </c>
      <c r="E223" s="59">
        <f>E224</f>
        <v>0</v>
      </c>
      <c r="F223" s="117">
        <v>0</v>
      </c>
      <c r="G223" s="117">
        <v>0</v>
      </c>
    </row>
    <row r="224" spans="1:7" x14ac:dyDescent="0.25">
      <c r="A224" t="s">
        <v>450</v>
      </c>
      <c r="B224" t="s">
        <v>451</v>
      </c>
      <c r="C224" s="59">
        <v>0</v>
      </c>
      <c r="D224" s="59">
        <v>0</v>
      </c>
      <c r="E224" s="59">
        <v>0</v>
      </c>
      <c r="F224" s="117">
        <v>0</v>
      </c>
      <c r="G224" s="117">
        <v>0</v>
      </c>
    </row>
    <row r="225" spans="1:7" x14ac:dyDescent="0.25">
      <c r="A225" t="s">
        <v>452</v>
      </c>
      <c r="B225" t="s">
        <v>453</v>
      </c>
      <c r="C225" s="59">
        <f>C226</f>
        <v>0</v>
      </c>
      <c r="D225" s="59">
        <f>D226</f>
        <v>0</v>
      </c>
      <c r="E225" s="59">
        <f>E226</f>
        <v>0</v>
      </c>
      <c r="F225" s="117">
        <v>0</v>
      </c>
      <c r="G225" s="117">
        <v>0</v>
      </c>
    </row>
    <row r="226" spans="1:7" x14ac:dyDescent="0.25">
      <c r="A226" t="s">
        <v>454</v>
      </c>
      <c r="B226" t="s">
        <v>455</v>
      </c>
      <c r="C226" s="59">
        <v>0</v>
      </c>
      <c r="D226" s="59">
        <v>0</v>
      </c>
      <c r="E226" s="59">
        <v>0</v>
      </c>
      <c r="F226" s="117">
        <v>0</v>
      </c>
      <c r="G226" s="117">
        <v>0</v>
      </c>
    </row>
    <row r="227" spans="1:7" x14ac:dyDescent="0.25">
      <c r="A227" t="s">
        <v>456</v>
      </c>
      <c r="B227" t="s">
        <v>457</v>
      </c>
      <c r="C227" s="59">
        <f>C228+C229</f>
        <v>1508.69</v>
      </c>
      <c r="D227" s="59">
        <f>D228+D229</f>
        <v>1500</v>
      </c>
      <c r="E227" s="59">
        <f>E228+E229</f>
        <v>3471.91</v>
      </c>
      <c r="F227" s="117">
        <f t="shared" si="16"/>
        <v>230.12746157262259</v>
      </c>
      <c r="G227" s="117">
        <f t="shared" si="18"/>
        <v>231.46066666666667</v>
      </c>
    </row>
    <row r="228" spans="1:7" x14ac:dyDescent="0.25">
      <c r="A228" t="s">
        <v>458</v>
      </c>
      <c r="B228" t="s">
        <v>459</v>
      </c>
      <c r="C228" s="59">
        <v>0</v>
      </c>
      <c r="D228" s="59">
        <v>0</v>
      </c>
      <c r="E228" s="59">
        <v>0</v>
      </c>
      <c r="F228" s="117">
        <v>0</v>
      </c>
      <c r="G228" s="117">
        <v>0</v>
      </c>
    </row>
    <row r="229" spans="1:7" x14ac:dyDescent="0.25">
      <c r="A229" t="s">
        <v>460</v>
      </c>
      <c r="B229" t="s">
        <v>461</v>
      </c>
      <c r="C229" s="59">
        <v>1508.69</v>
      </c>
      <c r="D229" s="59">
        <v>1500</v>
      </c>
      <c r="E229" s="59">
        <v>3471.91</v>
      </c>
      <c r="F229" s="117">
        <f t="shared" si="16"/>
        <v>230.12746157262259</v>
      </c>
      <c r="G229" s="117">
        <f t="shared" si="18"/>
        <v>231.46066666666667</v>
      </c>
    </row>
    <row r="230" spans="1:7" x14ac:dyDescent="0.25">
      <c r="A230" t="s">
        <v>462</v>
      </c>
      <c r="B230" t="s">
        <v>463</v>
      </c>
      <c r="C230" s="59">
        <f>C231+C232+C233</f>
        <v>0</v>
      </c>
      <c r="D230" s="59">
        <f>D231+D232+D233</f>
        <v>0</v>
      </c>
      <c r="E230" s="59">
        <f>E231+E232+E233</f>
        <v>0</v>
      </c>
      <c r="F230" s="117">
        <v>0</v>
      </c>
      <c r="G230" s="117">
        <v>0</v>
      </c>
    </row>
    <row r="231" spans="1:7" x14ac:dyDescent="0.25">
      <c r="A231" t="s">
        <v>464</v>
      </c>
      <c r="B231" t="s">
        <v>465</v>
      </c>
      <c r="C231" s="59">
        <v>0</v>
      </c>
      <c r="D231" s="59">
        <v>0</v>
      </c>
      <c r="E231" s="59">
        <v>0</v>
      </c>
      <c r="F231" s="117">
        <v>0</v>
      </c>
      <c r="G231" s="117">
        <v>0</v>
      </c>
    </row>
    <row r="232" spans="1:7" x14ac:dyDescent="0.25">
      <c r="A232" t="s">
        <v>466</v>
      </c>
      <c r="B232" t="s">
        <v>467</v>
      </c>
      <c r="C232" s="59">
        <v>0</v>
      </c>
      <c r="D232" s="59">
        <v>0</v>
      </c>
      <c r="E232" s="59">
        <v>0</v>
      </c>
      <c r="F232" s="117">
        <v>0</v>
      </c>
      <c r="G232" s="117">
        <v>0</v>
      </c>
    </row>
    <row r="233" spans="1:7" x14ac:dyDescent="0.25">
      <c r="A233" t="s">
        <v>468</v>
      </c>
      <c r="B233" t="s">
        <v>469</v>
      </c>
      <c r="C233" s="59">
        <v>0</v>
      </c>
      <c r="D233" s="59">
        <v>0</v>
      </c>
      <c r="E233" s="59">
        <v>0</v>
      </c>
      <c r="F233" s="117">
        <v>0</v>
      </c>
      <c r="G233" s="117">
        <v>0</v>
      </c>
    </row>
    <row r="234" spans="1:7" x14ac:dyDescent="0.25">
      <c r="A234" t="s">
        <v>470</v>
      </c>
      <c r="B234" t="s">
        <v>471</v>
      </c>
      <c r="C234" s="59">
        <f t="shared" ref="C234:E235" si="21">C235</f>
        <v>0</v>
      </c>
      <c r="D234" s="59">
        <f t="shared" si="21"/>
        <v>0</v>
      </c>
      <c r="E234" s="59">
        <f t="shared" si="21"/>
        <v>0</v>
      </c>
      <c r="F234" s="117">
        <v>0</v>
      </c>
      <c r="G234" s="117">
        <v>0</v>
      </c>
    </row>
    <row r="235" spans="1:7" x14ac:dyDescent="0.25">
      <c r="A235" t="s">
        <v>472</v>
      </c>
      <c r="B235" t="s">
        <v>473</v>
      </c>
      <c r="C235" s="59">
        <f t="shared" si="21"/>
        <v>0</v>
      </c>
      <c r="D235" s="59">
        <f t="shared" si="21"/>
        <v>0</v>
      </c>
      <c r="E235" s="59">
        <f t="shared" si="21"/>
        <v>0</v>
      </c>
      <c r="F235" s="117">
        <v>0</v>
      </c>
      <c r="G235" s="117">
        <v>0</v>
      </c>
    </row>
    <row r="236" spans="1:7" x14ac:dyDescent="0.25">
      <c r="A236" t="s">
        <v>474</v>
      </c>
      <c r="B236" t="s">
        <v>475</v>
      </c>
      <c r="C236" s="59">
        <v>0</v>
      </c>
      <c r="D236" s="59">
        <v>0</v>
      </c>
      <c r="E236" s="59">
        <v>0</v>
      </c>
      <c r="F236" s="117">
        <v>0</v>
      </c>
      <c r="G236" s="117">
        <v>0</v>
      </c>
    </row>
    <row r="237" spans="1:7" x14ac:dyDescent="0.25">
      <c r="A237" t="s">
        <v>476</v>
      </c>
      <c r="B237" t="s">
        <v>477</v>
      </c>
      <c r="C237" s="59">
        <f t="shared" ref="C237:E238" si="22">C238</f>
        <v>5943.23</v>
      </c>
      <c r="D237" s="59">
        <f t="shared" si="22"/>
        <v>12282</v>
      </c>
      <c r="E237" s="59">
        <f t="shared" si="22"/>
        <v>3545.61</v>
      </c>
      <c r="F237" s="117">
        <f t="shared" si="16"/>
        <v>59.657963767177115</v>
      </c>
      <c r="G237" s="117">
        <f t="shared" si="18"/>
        <v>28.86834391792868</v>
      </c>
    </row>
    <row r="238" spans="1:7" x14ac:dyDescent="0.25">
      <c r="A238" t="s">
        <v>478</v>
      </c>
      <c r="B238" t="s">
        <v>479</v>
      </c>
      <c r="C238" s="59">
        <f t="shared" si="22"/>
        <v>5943.23</v>
      </c>
      <c r="D238" s="59">
        <f t="shared" si="22"/>
        <v>12282</v>
      </c>
      <c r="E238" s="59">
        <f t="shared" si="22"/>
        <v>3545.61</v>
      </c>
      <c r="F238" s="117">
        <f t="shared" si="16"/>
        <v>59.657963767177115</v>
      </c>
      <c r="G238" s="117">
        <f t="shared" si="18"/>
        <v>28.86834391792868</v>
      </c>
    </row>
    <row r="239" spans="1:7" x14ac:dyDescent="0.25">
      <c r="A239" t="s">
        <v>480</v>
      </c>
      <c r="B239" t="s">
        <v>479</v>
      </c>
      <c r="C239" s="59">
        <v>5943.23</v>
      </c>
      <c r="D239" s="59">
        <v>12282</v>
      </c>
      <c r="E239" s="59">
        <v>3545.61</v>
      </c>
      <c r="F239" s="117">
        <f t="shared" si="16"/>
        <v>59.657963767177115</v>
      </c>
      <c r="G239" s="117">
        <f t="shared" si="18"/>
        <v>28.86834391792868</v>
      </c>
    </row>
    <row r="240" spans="1:7" x14ac:dyDescent="0.25">
      <c r="A240" t="s">
        <v>481</v>
      </c>
      <c r="B240" t="s">
        <v>482</v>
      </c>
      <c r="C240" s="59">
        <f t="shared" ref="C240:E241" si="23">C241</f>
        <v>0</v>
      </c>
      <c r="D240" s="59">
        <f t="shared" si="23"/>
        <v>0</v>
      </c>
      <c r="E240" s="59">
        <f t="shared" si="23"/>
        <v>0</v>
      </c>
      <c r="F240" s="117">
        <v>0</v>
      </c>
      <c r="G240" s="117">
        <v>0</v>
      </c>
    </row>
    <row r="241" spans="1:7" x14ac:dyDescent="0.25">
      <c r="A241" t="s">
        <v>483</v>
      </c>
      <c r="B241" t="s">
        <v>484</v>
      </c>
      <c r="C241" s="59">
        <f t="shared" si="23"/>
        <v>0</v>
      </c>
      <c r="D241" s="59">
        <f t="shared" si="23"/>
        <v>0</v>
      </c>
      <c r="E241" s="59">
        <f t="shared" si="23"/>
        <v>0</v>
      </c>
      <c r="F241" s="117">
        <v>0</v>
      </c>
      <c r="G241" s="117">
        <v>0</v>
      </c>
    </row>
    <row r="242" spans="1:7" x14ac:dyDescent="0.25">
      <c r="A242" t="s">
        <v>485</v>
      </c>
      <c r="B242" t="s">
        <v>484</v>
      </c>
      <c r="C242" s="59">
        <v>0</v>
      </c>
      <c r="D242" s="59">
        <v>0</v>
      </c>
      <c r="E242" s="59">
        <v>0</v>
      </c>
      <c r="F242" s="117">
        <v>0</v>
      </c>
      <c r="G242" s="117">
        <v>0</v>
      </c>
    </row>
    <row r="243" spans="1:7" x14ac:dyDescent="0.25">
      <c r="A243" s="55" t="s">
        <v>486</v>
      </c>
      <c r="B243" s="55" t="s">
        <v>487</v>
      </c>
      <c r="C243" s="56">
        <f t="shared" ref="C243:D246" si="24">C244</f>
        <v>3788.33</v>
      </c>
      <c r="D243" s="56">
        <f t="shared" si="24"/>
        <v>3730</v>
      </c>
      <c r="E243" s="56">
        <f>E244</f>
        <v>3992.21</v>
      </c>
      <c r="F243" s="117">
        <f t="shared" si="16"/>
        <v>105.38179092106547</v>
      </c>
      <c r="G243" s="117">
        <f t="shared" si="18"/>
        <v>107.02975871313673</v>
      </c>
    </row>
    <row r="244" spans="1:7" x14ac:dyDescent="0.25">
      <c r="A244" s="125" t="s">
        <v>488</v>
      </c>
      <c r="B244" s="125" t="s">
        <v>489</v>
      </c>
      <c r="C244" s="85">
        <f t="shared" si="24"/>
        <v>3788.33</v>
      </c>
      <c r="D244" s="85">
        <f t="shared" si="24"/>
        <v>3730</v>
      </c>
      <c r="E244" s="85">
        <f>E245</f>
        <v>3992.21</v>
      </c>
      <c r="F244" s="117">
        <f t="shared" si="16"/>
        <v>105.38179092106547</v>
      </c>
      <c r="G244" s="117">
        <f t="shared" si="18"/>
        <v>107.02975871313673</v>
      </c>
    </row>
    <row r="245" spans="1:7" x14ac:dyDescent="0.25">
      <c r="A245" t="s">
        <v>490</v>
      </c>
      <c r="B245" t="s">
        <v>491</v>
      </c>
      <c r="C245" s="59">
        <f t="shared" si="24"/>
        <v>3788.33</v>
      </c>
      <c r="D245" s="59">
        <f t="shared" si="24"/>
        <v>3730</v>
      </c>
      <c r="E245" s="59">
        <f>E246</f>
        <v>3992.21</v>
      </c>
      <c r="F245" s="117">
        <f t="shared" si="16"/>
        <v>105.38179092106547</v>
      </c>
      <c r="G245" s="117">
        <f t="shared" si="18"/>
        <v>107.02975871313673</v>
      </c>
    </row>
    <row r="246" spans="1:7" x14ac:dyDescent="0.25">
      <c r="A246" t="s">
        <v>492</v>
      </c>
      <c r="B246" t="s">
        <v>493</v>
      </c>
      <c r="C246" s="59">
        <f t="shared" si="24"/>
        <v>3788.33</v>
      </c>
      <c r="D246" s="59">
        <f t="shared" si="24"/>
        <v>3730</v>
      </c>
      <c r="E246" s="59">
        <f>E247</f>
        <v>3992.21</v>
      </c>
      <c r="F246" s="117">
        <f t="shared" si="16"/>
        <v>105.38179092106547</v>
      </c>
      <c r="G246" s="117">
        <f t="shared" si="18"/>
        <v>107.02975871313673</v>
      </c>
    </row>
    <row r="247" spans="1:7" x14ac:dyDescent="0.25">
      <c r="A247" t="s">
        <v>494</v>
      </c>
      <c r="B247" t="s">
        <v>495</v>
      </c>
      <c r="C247" s="59">
        <v>3788.33</v>
      </c>
      <c r="D247" s="59">
        <v>3730</v>
      </c>
      <c r="E247" s="59">
        <v>3992.21</v>
      </c>
      <c r="F247" s="117">
        <f t="shared" si="16"/>
        <v>105.38179092106547</v>
      </c>
      <c r="G247" s="117">
        <f t="shared" si="18"/>
        <v>107.02975871313673</v>
      </c>
    </row>
  </sheetData>
  <mergeCells count="6">
    <mergeCell ref="A74:B74"/>
    <mergeCell ref="A1:G1"/>
    <mergeCell ref="A3:G3"/>
    <mergeCell ref="A5:G5"/>
    <mergeCell ref="A7:G7"/>
    <mergeCell ref="A12:B12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M17" sqref="M17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34" t="s">
        <v>537</v>
      </c>
      <c r="B1" s="134"/>
      <c r="C1" s="134"/>
      <c r="D1" s="134"/>
      <c r="E1" s="134"/>
      <c r="F1" s="134"/>
    </row>
    <row r="2" spans="1:6" ht="18" customHeight="1" x14ac:dyDescent="0.25">
      <c r="A2" s="21"/>
      <c r="B2" s="21"/>
      <c r="C2" s="21"/>
      <c r="D2" s="21"/>
      <c r="E2" s="21"/>
      <c r="F2" s="21"/>
    </row>
    <row r="3" spans="1:6" ht="15.75" customHeight="1" x14ac:dyDescent="0.25">
      <c r="A3" s="134" t="s">
        <v>17</v>
      </c>
      <c r="B3" s="134"/>
      <c r="C3" s="134"/>
      <c r="D3" s="134"/>
      <c r="E3" s="134"/>
      <c r="F3" s="134"/>
    </row>
    <row r="4" spans="1:6" ht="18" x14ac:dyDescent="0.25">
      <c r="B4" s="21"/>
      <c r="C4" s="21"/>
      <c r="D4" s="21"/>
      <c r="E4" s="5"/>
      <c r="F4" s="5"/>
    </row>
    <row r="5" spans="1:6" ht="18" customHeight="1" x14ac:dyDescent="0.25">
      <c r="A5" s="134" t="s">
        <v>3</v>
      </c>
      <c r="B5" s="134"/>
      <c r="C5" s="134"/>
      <c r="D5" s="134"/>
      <c r="E5" s="134"/>
      <c r="F5" s="134"/>
    </row>
    <row r="6" spans="1:6" ht="18" x14ac:dyDescent="0.25">
      <c r="A6" s="21"/>
      <c r="B6" s="21"/>
      <c r="C6" s="21"/>
      <c r="D6" s="21"/>
      <c r="E6" s="5"/>
      <c r="F6" s="5"/>
    </row>
    <row r="7" spans="1:6" ht="15.75" customHeight="1" x14ac:dyDescent="0.25">
      <c r="A7" s="134" t="s">
        <v>40</v>
      </c>
      <c r="B7" s="134"/>
      <c r="C7" s="134"/>
      <c r="D7" s="134"/>
      <c r="E7" s="134"/>
      <c r="F7" s="134"/>
    </row>
    <row r="8" spans="1:6" ht="18" x14ac:dyDescent="0.25">
      <c r="A8" s="21"/>
      <c r="B8" s="21"/>
      <c r="C8" s="21"/>
      <c r="D8" s="21"/>
      <c r="E8" s="5"/>
      <c r="F8" s="5"/>
    </row>
    <row r="9" spans="1:6" x14ac:dyDescent="0.25">
      <c r="A9" s="17" t="s">
        <v>42</v>
      </c>
      <c r="B9" s="128" t="s">
        <v>25</v>
      </c>
      <c r="C9" s="129" t="s">
        <v>26</v>
      </c>
      <c r="D9" s="129" t="s">
        <v>539</v>
      </c>
      <c r="E9" s="17" t="s">
        <v>535</v>
      </c>
      <c r="F9" s="17" t="s">
        <v>535</v>
      </c>
    </row>
    <row r="10" spans="1:6" x14ac:dyDescent="0.25">
      <c r="A10" s="33" t="s">
        <v>0</v>
      </c>
      <c r="B10" s="127">
        <f>SUM(B11:B16)</f>
        <v>2484404.2400000002</v>
      </c>
      <c r="C10" s="127">
        <f t="shared" ref="C10:D10" si="0">SUM(C11:C16)</f>
        <v>2517329.79</v>
      </c>
      <c r="D10" s="127">
        <f t="shared" si="0"/>
        <v>2845059.29</v>
      </c>
      <c r="E10" s="114">
        <f>D10/B10*100</f>
        <v>114.51676197429126</v>
      </c>
      <c r="F10" s="114">
        <f>D10/C10*100</f>
        <v>113.01893384418258</v>
      </c>
    </row>
    <row r="11" spans="1:6" x14ac:dyDescent="0.25">
      <c r="A11" s="22" t="s">
        <v>528</v>
      </c>
      <c r="B11" s="116">
        <v>10004.950000000001</v>
      </c>
      <c r="C11" s="116">
        <v>17161</v>
      </c>
      <c r="D11" s="116">
        <v>61740.1</v>
      </c>
      <c r="E11" s="114">
        <f t="shared" ref="E11:E14" si="1">D11/B11*100</f>
        <v>617.09553770883406</v>
      </c>
      <c r="F11" s="114">
        <f t="shared" ref="F11:F13" si="2">D11/C11*100</f>
        <v>359.76982693316239</v>
      </c>
    </row>
    <row r="12" spans="1:6" x14ac:dyDescent="0.25">
      <c r="A12" s="22" t="s">
        <v>529</v>
      </c>
      <c r="B12" s="116">
        <v>124973.56</v>
      </c>
      <c r="C12" s="116">
        <v>45040</v>
      </c>
      <c r="D12" s="116">
        <v>261294.37</v>
      </c>
      <c r="E12" s="114">
        <f t="shared" si="1"/>
        <v>209.07972054248916</v>
      </c>
      <c r="F12" s="114">
        <f t="shared" si="2"/>
        <v>580.13847690941384</v>
      </c>
    </row>
    <row r="13" spans="1:6" x14ac:dyDescent="0.25">
      <c r="A13" s="22" t="s">
        <v>530</v>
      </c>
      <c r="B13" s="116">
        <v>2341849.31</v>
      </c>
      <c r="C13" s="116">
        <v>2455128.79</v>
      </c>
      <c r="D13" s="116">
        <v>2520210.2400000002</v>
      </c>
      <c r="E13" s="114">
        <f t="shared" si="1"/>
        <v>107.61624282307048</v>
      </c>
      <c r="F13" s="114">
        <f t="shared" si="2"/>
        <v>102.65083649644302</v>
      </c>
    </row>
    <row r="14" spans="1:6" x14ac:dyDescent="0.25">
      <c r="A14" s="22" t="s">
        <v>531</v>
      </c>
      <c r="B14" s="116">
        <v>7576.42</v>
      </c>
      <c r="C14" s="116">
        <v>0</v>
      </c>
      <c r="D14" s="116">
        <v>1814.58</v>
      </c>
      <c r="E14" s="114">
        <f t="shared" si="1"/>
        <v>23.950361780365924</v>
      </c>
      <c r="F14" s="114">
        <v>0</v>
      </c>
    </row>
    <row r="15" spans="1:6" ht="25.5" x14ac:dyDescent="0.25">
      <c r="A15" s="22" t="s">
        <v>532</v>
      </c>
      <c r="B15" s="116">
        <v>0</v>
      </c>
      <c r="C15" s="116">
        <v>0</v>
      </c>
      <c r="D15" s="116">
        <v>0</v>
      </c>
      <c r="E15" s="114">
        <v>0</v>
      </c>
      <c r="F15" s="114">
        <v>0</v>
      </c>
    </row>
    <row r="16" spans="1:6" ht="38.25" x14ac:dyDescent="0.25">
      <c r="A16" s="108" t="s">
        <v>533</v>
      </c>
      <c r="B16" s="91">
        <v>0</v>
      </c>
      <c r="C16" s="91">
        <v>0</v>
      </c>
      <c r="D16" s="91">
        <v>0</v>
      </c>
      <c r="E16" s="114">
        <v>0</v>
      </c>
      <c r="F16" s="114">
        <v>0</v>
      </c>
    </row>
    <row r="19" spans="1:6" ht="15.75" customHeight="1" x14ac:dyDescent="0.25">
      <c r="A19" s="134" t="s">
        <v>41</v>
      </c>
      <c r="B19" s="134"/>
      <c r="C19" s="134"/>
      <c r="D19" s="134"/>
      <c r="E19" s="134"/>
      <c r="F19" s="134"/>
    </row>
    <row r="20" spans="1:6" ht="18" x14ac:dyDescent="0.25">
      <c r="A20" s="21"/>
      <c r="B20" s="21"/>
      <c r="C20" s="21"/>
      <c r="D20" s="21"/>
      <c r="E20" s="5"/>
      <c r="F20" s="5"/>
    </row>
    <row r="21" spans="1:6" x14ac:dyDescent="0.25">
      <c r="A21" s="17" t="s">
        <v>42</v>
      </c>
      <c r="B21" s="16" t="s">
        <v>25</v>
      </c>
      <c r="C21" s="17" t="s">
        <v>26</v>
      </c>
      <c r="D21" s="17" t="s">
        <v>539</v>
      </c>
      <c r="E21" s="17" t="s">
        <v>535</v>
      </c>
      <c r="F21" s="17" t="s">
        <v>535</v>
      </c>
    </row>
    <row r="22" spans="1:6" x14ac:dyDescent="0.25">
      <c r="A22" s="33" t="s">
        <v>1</v>
      </c>
      <c r="B22" s="127">
        <f>SUM(B23:B28)</f>
        <v>2519134.8199999998</v>
      </c>
      <c r="C22" s="127">
        <f>SUM(C23:C28)</f>
        <v>2517329.89</v>
      </c>
      <c r="D22" s="127">
        <f t="shared" ref="D22" si="3">SUM(D23:D28)</f>
        <v>2814094.74</v>
      </c>
      <c r="E22" s="114">
        <f>D22/B22*100</f>
        <v>111.70877865123552</v>
      </c>
      <c r="F22" s="114">
        <f>D22/C22*100</f>
        <v>111.78887404383858</v>
      </c>
    </row>
    <row r="23" spans="1:6" ht="15.75" customHeight="1" x14ac:dyDescent="0.25">
      <c r="A23" s="22" t="s">
        <v>528</v>
      </c>
      <c r="B23" s="90">
        <v>10875.44</v>
      </c>
      <c r="C23" s="91">
        <v>17161.099999999999</v>
      </c>
      <c r="D23" s="91">
        <v>13036.57</v>
      </c>
      <c r="E23" s="114">
        <f t="shared" ref="E23:E26" si="4">D23/B23*100</f>
        <v>119.87165576749076</v>
      </c>
      <c r="F23" s="114">
        <f t="shared" ref="F23:F25" si="5">D23/C23*100</f>
        <v>75.965818041967012</v>
      </c>
    </row>
    <row r="24" spans="1:6" x14ac:dyDescent="0.25">
      <c r="A24" s="22" t="s">
        <v>529</v>
      </c>
      <c r="B24" s="90">
        <v>210626.94</v>
      </c>
      <c r="C24" s="91">
        <v>45040</v>
      </c>
      <c r="D24" s="91">
        <v>108680.15</v>
      </c>
      <c r="E24" s="114">
        <f t="shared" si="4"/>
        <v>51.598409016434452</v>
      </c>
      <c r="F24" s="114">
        <f t="shared" si="5"/>
        <v>241.29695825932504</v>
      </c>
    </row>
    <row r="25" spans="1:6" x14ac:dyDescent="0.25">
      <c r="A25" s="22" t="s">
        <v>530</v>
      </c>
      <c r="B25" s="90">
        <v>2290056.02</v>
      </c>
      <c r="C25" s="91">
        <v>2455128.79</v>
      </c>
      <c r="D25" s="91">
        <v>2692378.02</v>
      </c>
      <c r="E25" s="114">
        <f t="shared" si="4"/>
        <v>117.56821651900027</v>
      </c>
      <c r="F25" s="114">
        <f t="shared" si="5"/>
        <v>109.66341281020944</v>
      </c>
    </row>
    <row r="26" spans="1:6" x14ac:dyDescent="0.25">
      <c r="A26" s="22" t="s">
        <v>531</v>
      </c>
      <c r="B26" s="90">
        <v>7576.42</v>
      </c>
      <c r="C26" s="91">
        <v>0</v>
      </c>
      <c r="D26" s="91">
        <v>0</v>
      </c>
      <c r="E26" s="114">
        <f t="shared" si="4"/>
        <v>0</v>
      </c>
      <c r="F26" s="114">
        <v>0</v>
      </c>
    </row>
    <row r="27" spans="1:6" ht="25.5" x14ac:dyDescent="0.25">
      <c r="A27" s="22" t="s">
        <v>532</v>
      </c>
      <c r="B27" s="90">
        <v>0</v>
      </c>
      <c r="C27" s="91">
        <v>0</v>
      </c>
      <c r="D27" s="91">
        <v>0</v>
      </c>
      <c r="E27" s="114">
        <v>0</v>
      </c>
      <c r="F27" s="114">
        <v>0</v>
      </c>
    </row>
    <row r="28" spans="1:6" ht="38.25" x14ac:dyDescent="0.25">
      <c r="A28" s="108" t="s">
        <v>533</v>
      </c>
      <c r="B28" s="90">
        <v>0</v>
      </c>
      <c r="C28" s="91">
        <v>0</v>
      </c>
      <c r="D28" s="91">
        <v>0</v>
      </c>
      <c r="E28" s="114">
        <v>0</v>
      </c>
      <c r="F28" s="114">
        <v>0</v>
      </c>
    </row>
  </sheetData>
  <mergeCells count="5">
    <mergeCell ref="A1:F1"/>
    <mergeCell ref="A3:F3"/>
    <mergeCell ref="A5:F5"/>
    <mergeCell ref="A7:F7"/>
    <mergeCell ref="A19:F19"/>
  </mergeCells>
  <pageMargins left="0.7" right="0.7" top="0.75" bottom="0.75" header="0.3" footer="0.3"/>
  <pageSetup paperSize="9" scale="8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D17" sqref="D17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34" t="s">
        <v>537</v>
      </c>
      <c r="B1" s="134"/>
      <c r="C1" s="134"/>
      <c r="D1" s="134"/>
      <c r="E1" s="134"/>
      <c r="F1" s="134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34" t="s">
        <v>17</v>
      </c>
      <c r="B3" s="134"/>
      <c r="C3" s="134"/>
      <c r="D3" s="134"/>
      <c r="E3" s="147"/>
      <c r="F3" s="14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34" t="s">
        <v>3</v>
      </c>
      <c r="B5" s="135"/>
      <c r="C5" s="135"/>
      <c r="D5" s="135"/>
      <c r="E5" s="135"/>
      <c r="F5" s="135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34" t="s">
        <v>7</v>
      </c>
      <c r="B7" s="154"/>
      <c r="C7" s="154"/>
      <c r="D7" s="154"/>
      <c r="E7" s="154"/>
      <c r="F7" s="154"/>
    </row>
    <row r="8" spans="1:6" ht="18" x14ac:dyDescent="0.25">
      <c r="A8" s="4"/>
      <c r="B8" s="4"/>
      <c r="C8" s="4"/>
      <c r="D8" s="4"/>
      <c r="E8" s="5"/>
      <c r="F8" s="5"/>
    </row>
    <row r="9" spans="1:6" x14ac:dyDescent="0.25">
      <c r="A9" s="17" t="s">
        <v>42</v>
      </c>
      <c r="B9" s="16" t="s">
        <v>25</v>
      </c>
      <c r="C9" s="17" t="s">
        <v>26</v>
      </c>
      <c r="D9" s="17" t="s">
        <v>539</v>
      </c>
      <c r="E9" s="17" t="s">
        <v>535</v>
      </c>
      <c r="F9" s="17" t="s">
        <v>535</v>
      </c>
    </row>
    <row r="10" spans="1:6" ht="15.75" customHeight="1" x14ac:dyDescent="0.25">
      <c r="A10" s="9" t="s">
        <v>8</v>
      </c>
      <c r="B10" s="121">
        <f t="shared" ref="B10:C10" si="0">B16</f>
        <v>2519134.8199999998</v>
      </c>
      <c r="C10" s="121">
        <f t="shared" si="0"/>
        <v>2517329.89</v>
      </c>
      <c r="D10" s="121">
        <f>D16</f>
        <v>2814094.7399999998</v>
      </c>
      <c r="E10" s="121">
        <f>D10/B10*100</f>
        <v>111.70877865123549</v>
      </c>
      <c r="F10" s="121">
        <f>D10/C10*100</f>
        <v>111.78887404383855</v>
      </c>
    </row>
    <row r="11" spans="1:6" ht="15.75" customHeight="1" x14ac:dyDescent="0.25">
      <c r="A11" s="9" t="s">
        <v>9</v>
      </c>
      <c r="B11" s="8"/>
      <c r="C11" s="8"/>
      <c r="D11" s="8"/>
      <c r="E11" s="121"/>
      <c r="F11" s="121"/>
    </row>
    <row r="12" spans="1:6" ht="25.5" x14ac:dyDescent="0.25">
      <c r="A12" s="14" t="s">
        <v>10</v>
      </c>
      <c r="B12" s="8"/>
      <c r="C12" s="8"/>
      <c r="D12" s="8"/>
      <c r="E12" s="121"/>
      <c r="F12" s="121"/>
    </row>
    <row r="13" spans="1:6" x14ac:dyDescent="0.25">
      <c r="A13" s="13" t="s">
        <v>11</v>
      </c>
      <c r="B13" s="8"/>
      <c r="C13" s="8"/>
      <c r="D13" s="8"/>
      <c r="E13" s="121"/>
      <c r="F13" s="121"/>
    </row>
    <row r="14" spans="1:6" x14ac:dyDescent="0.25">
      <c r="A14" s="9" t="s">
        <v>12</v>
      </c>
      <c r="B14" s="8"/>
      <c r="C14" s="8"/>
      <c r="D14" s="8"/>
      <c r="E14" s="121"/>
      <c r="F14" s="121"/>
    </row>
    <row r="15" spans="1:6" ht="25.5" x14ac:dyDescent="0.25">
      <c r="A15" s="15" t="s">
        <v>13</v>
      </c>
      <c r="B15" s="8"/>
      <c r="C15" s="8"/>
      <c r="D15" s="8"/>
      <c r="E15" s="121"/>
      <c r="F15" s="121"/>
    </row>
    <row r="16" spans="1:6" x14ac:dyDescent="0.25">
      <c r="A16" s="122" t="s">
        <v>496</v>
      </c>
      <c r="B16" s="123">
        <f>B17+B18</f>
        <v>2519134.8199999998</v>
      </c>
      <c r="C16" s="123">
        <f>C17+C18</f>
        <v>2517329.89</v>
      </c>
      <c r="D16" s="123">
        <f>D17+D18</f>
        <v>2814094.7399999998</v>
      </c>
      <c r="E16" s="121">
        <f t="shared" ref="E16:E18" si="1">D16/B16*100</f>
        <v>111.70877865123549</v>
      </c>
      <c r="F16" s="121">
        <f t="shared" ref="F16:F18" si="2">D16/C16*100</f>
        <v>111.78887404383855</v>
      </c>
    </row>
    <row r="17" spans="1:6" x14ac:dyDescent="0.25">
      <c r="A17" s="15" t="s">
        <v>540</v>
      </c>
      <c r="B17" s="115">
        <v>2316091.25</v>
      </c>
      <c r="C17" s="115">
        <v>2397329.89</v>
      </c>
      <c r="D17" s="115">
        <v>2711062.32</v>
      </c>
      <c r="E17" s="121">
        <f t="shared" si="1"/>
        <v>117.05334666758056</v>
      </c>
      <c r="F17" s="121">
        <f t="shared" si="2"/>
        <v>113.0867441860494</v>
      </c>
    </row>
    <row r="18" spans="1:6" x14ac:dyDescent="0.25">
      <c r="A18" s="15" t="s">
        <v>541</v>
      </c>
      <c r="B18" s="115">
        <v>203043.57</v>
      </c>
      <c r="C18" s="115">
        <v>120000</v>
      </c>
      <c r="D18" s="115">
        <v>103032.42</v>
      </c>
      <c r="E18" s="121">
        <f t="shared" si="1"/>
        <v>50.743995488258996</v>
      </c>
      <c r="F18" s="121">
        <f t="shared" si="2"/>
        <v>85.860349999999997</v>
      </c>
    </row>
    <row r="19" spans="1:6" x14ac:dyDescent="0.25">
      <c r="E19" s="124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34" t="s">
        <v>537</v>
      </c>
      <c r="B1" s="134"/>
      <c r="C1" s="134"/>
      <c r="D1" s="134"/>
      <c r="E1" s="134"/>
      <c r="F1" s="134"/>
      <c r="G1" s="134"/>
      <c r="H1" s="134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34" t="s">
        <v>17</v>
      </c>
      <c r="B3" s="134"/>
      <c r="C3" s="134"/>
      <c r="D3" s="134"/>
      <c r="E3" s="134"/>
      <c r="F3" s="134"/>
      <c r="G3" s="134"/>
      <c r="H3" s="134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34" t="s">
        <v>43</v>
      </c>
      <c r="B5" s="134"/>
      <c r="C5" s="134"/>
      <c r="D5" s="134"/>
      <c r="E5" s="134"/>
      <c r="F5" s="134"/>
      <c r="G5" s="134"/>
      <c r="H5" s="13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x14ac:dyDescent="0.25">
      <c r="A7" s="17" t="s">
        <v>4</v>
      </c>
      <c r="B7" s="16" t="s">
        <v>5</v>
      </c>
      <c r="C7" s="16" t="s">
        <v>24</v>
      </c>
      <c r="D7" s="16" t="s">
        <v>25</v>
      </c>
      <c r="E7" s="17" t="s">
        <v>26</v>
      </c>
      <c r="F7" s="17" t="s">
        <v>538</v>
      </c>
      <c r="G7" s="17" t="s">
        <v>535</v>
      </c>
      <c r="H7" s="17" t="s">
        <v>535</v>
      </c>
    </row>
    <row r="8" spans="1:8" x14ac:dyDescent="0.25">
      <c r="A8" s="32"/>
      <c r="B8" s="32"/>
      <c r="C8" s="33" t="s">
        <v>44</v>
      </c>
      <c r="D8" s="118">
        <f>D9</f>
        <v>0</v>
      </c>
      <c r="E8" s="118">
        <f t="shared" ref="E8:H9" si="0">E9</f>
        <v>0</v>
      </c>
      <c r="F8" s="118">
        <f t="shared" si="0"/>
        <v>0</v>
      </c>
      <c r="G8" s="118">
        <f t="shared" si="0"/>
        <v>0</v>
      </c>
      <c r="H8" s="118">
        <f t="shared" si="0"/>
        <v>0</v>
      </c>
    </row>
    <row r="9" spans="1:8" ht="25.5" x14ac:dyDescent="0.25">
      <c r="A9" s="9">
        <v>8</v>
      </c>
      <c r="B9" s="9"/>
      <c r="C9" s="9" t="s">
        <v>14</v>
      </c>
      <c r="D9" s="119">
        <f>D10</f>
        <v>0</v>
      </c>
      <c r="E9" s="119">
        <f t="shared" si="0"/>
        <v>0</v>
      </c>
      <c r="F9" s="119">
        <f t="shared" si="0"/>
        <v>0</v>
      </c>
      <c r="G9" s="119">
        <f t="shared" si="0"/>
        <v>0</v>
      </c>
      <c r="H9" s="119">
        <f t="shared" si="0"/>
        <v>0</v>
      </c>
    </row>
    <row r="10" spans="1:8" x14ac:dyDescent="0.25">
      <c r="A10" s="9"/>
      <c r="B10" s="12">
        <v>84</v>
      </c>
      <c r="C10" s="12" t="s">
        <v>18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9"/>
      <c r="B11" s="12"/>
      <c r="C11" s="12"/>
      <c r="D11" s="8"/>
      <c r="E11" s="8"/>
      <c r="F11" s="8"/>
      <c r="G11" s="8"/>
      <c r="H11" s="8"/>
    </row>
    <row r="12" spans="1:8" x14ac:dyDescent="0.25">
      <c r="A12" s="9"/>
      <c r="B12" s="12"/>
      <c r="C12" s="33" t="s">
        <v>45</v>
      </c>
      <c r="D12" s="120">
        <f>D13</f>
        <v>3788.33</v>
      </c>
      <c r="E12" s="120">
        <f t="shared" ref="E12:H13" si="1">E13</f>
        <v>3730</v>
      </c>
      <c r="F12" s="120">
        <f t="shared" si="1"/>
        <v>3992.91</v>
      </c>
      <c r="G12" s="120">
        <f t="shared" si="1"/>
        <v>105.40026871999007</v>
      </c>
      <c r="H12" s="120">
        <f t="shared" si="1"/>
        <v>107.04852546916889</v>
      </c>
    </row>
    <row r="13" spans="1:8" ht="25.5" x14ac:dyDescent="0.25">
      <c r="A13" s="10">
        <v>5</v>
      </c>
      <c r="B13" s="11"/>
      <c r="C13" s="22" t="s">
        <v>15</v>
      </c>
      <c r="D13" s="120">
        <f>D14</f>
        <v>3788.33</v>
      </c>
      <c r="E13" s="120">
        <f t="shared" si="1"/>
        <v>3730</v>
      </c>
      <c r="F13" s="120">
        <f t="shared" si="1"/>
        <v>3992.91</v>
      </c>
      <c r="G13" s="120">
        <f t="shared" si="1"/>
        <v>105.40026871999007</v>
      </c>
      <c r="H13" s="120">
        <f t="shared" si="1"/>
        <v>107.04852546916889</v>
      </c>
    </row>
    <row r="14" spans="1:8" ht="25.5" x14ac:dyDescent="0.25">
      <c r="A14" s="12"/>
      <c r="B14" s="12">
        <v>54</v>
      </c>
      <c r="C14" s="23" t="s">
        <v>19</v>
      </c>
      <c r="D14" s="91">
        <v>3788.33</v>
      </c>
      <c r="E14" s="91">
        <v>3730</v>
      </c>
      <c r="F14" s="121">
        <v>3992.91</v>
      </c>
      <c r="G14" s="121">
        <f>F14/D14*100</f>
        <v>105.40026871999007</v>
      </c>
      <c r="H14" s="121">
        <f>F14/E14*100</f>
        <v>107.04852546916889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2"/>
  <sheetViews>
    <sheetView tabSelected="1" workbookViewId="0">
      <selection activeCell="D170" sqref="D170"/>
    </sheetView>
  </sheetViews>
  <sheetFormatPr defaultRowHeight="15" x14ac:dyDescent="0.25"/>
  <cols>
    <col min="1" max="1" width="11.42578125" customWidth="1"/>
    <col min="2" max="2" width="51.28515625" customWidth="1"/>
    <col min="3" max="3" width="20.7109375" customWidth="1"/>
    <col min="4" max="4" width="20" customWidth="1"/>
    <col min="5" max="5" width="19.28515625" customWidth="1"/>
    <col min="6" max="6" width="12.28515625" customWidth="1"/>
    <col min="7" max="7" width="11.28515625" customWidth="1"/>
    <col min="11" max="11" width="14.140625" customWidth="1"/>
    <col min="12" max="12" width="11.85546875" customWidth="1"/>
    <col min="13" max="13" width="13.140625" customWidth="1"/>
    <col min="14" max="14" width="12.5703125" customWidth="1"/>
    <col min="15" max="15" width="11.42578125" customWidth="1"/>
    <col min="16" max="16" width="10.140625" customWidth="1"/>
    <col min="17" max="17" width="12.5703125" customWidth="1"/>
  </cols>
  <sheetData>
    <row r="1" spans="1:12" ht="42" customHeight="1" x14ac:dyDescent="0.25">
      <c r="A1" s="134" t="s">
        <v>537</v>
      </c>
      <c r="B1" s="134"/>
      <c r="C1" s="134"/>
      <c r="D1" s="134"/>
      <c r="E1" s="134"/>
      <c r="F1" s="134"/>
      <c r="G1" s="134"/>
    </row>
    <row r="2" spans="1:12" ht="18" x14ac:dyDescent="0.25">
      <c r="A2" s="4"/>
      <c r="B2" s="4"/>
      <c r="C2" s="4"/>
      <c r="D2" s="4"/>
      <c r="E2" s="4"/>
      <c r="F2" s="4"/>
      <c r="G2" s="4"/>
    </row>
    <row r="3" spans="1:12" ht="18" customHeight="1" x14ac:dyDescent="0.25">
      <c r="A3" s="134" t="s">
        <v>16</v>
      </c>
      <c r="B3" s="135"/>
      <c r="C3" s="135"/>
      <c r="D3" s="135"/>
      <c r="E3" s="135"/>
      <c r="F3" s="135"/>
      <c r="G3" s="135"/>
    </row>
    <row r="10" spans="1:12" x14ac:dyDescent="0.25">
      <c r="C10" s="52" t="s">
        <v>55</v>
      </c>
      <c r="D10" s="52" t="s">
        <v>536</v>
      </c>
      <c r="E10" s="52" t="s">
        <v>534</v>
      </c>
      <c r="F10" s="52" t="s">
        <v>535</v>
      </c>
      <c r="G10" s="52" t="s">
        <v>535</v>
      </c>
    </row>
    <row r="11" spans="1:12" x14ac:dyDescent="0.25">
      <c r="A11" s="53" t="s">
        <v>57</v>
      </c>
      <c r="B11" s="53" t="s">
        <v>58</v>
      </c>
      <c r="C11" s="52">
        <v>2022</v>
      </c>
      <c r="D11" s="52" t="s">
        <v>60</v>
      </c>
      <c r="E11" s="52" t="s">
        <v>544</v>
      </c>
      <c r="F11" s="52"/>
      <c r="G11" s="52"/>
    </row>
    <row r="12" spans="1:12" x14ac:dyDescent="0.25">
      <c r="A12" t="s">
        <v>174</v>
      </c>
      <c r="B12" s="64"/>
      <c r="C12" s="65">
        <f t="shared" ref="C12:E14" si="0">C13</f>
        <v>2519134.8199999998</v>
      </c>
      <c r="D12" s="65">
        <f t="shared" si="0"/>
        <v>2517329.89</v>
      </c>
      <c r="E12" s="65">
        <f t="shared" si="0"/>
        <v>2814094.7399999998</v>
      </c>
      <c r="F12" s="65">
        <f>E12/C12*100</f>
        <v>111.70877865123549</v>
      </c>
      <c r="G12" s="65">
        <f>E12/D12*100</f>
        <v>111.78887404383855</v>
      </c>
    </row>
    <row r="13" spans="1:12" x14ac:dyDescent="0.25">
      <c r="A13" s="55" t="s">
        <v>497</v>
      </c>
      <c r="B13" s="55"/>
      <c r="C13" s="56">
        <f t="shared" si="0"/>
        <v>2519134.8199999998</v>
      </c>
      <c r="D13" s="56">
        <f t="shared" si="0"/>
        <v>2517329.89</v>
      </c>
      <c r="E13" s="56">
        <f t="shared" si="0"/>
        <v>2814094.7399999998</v>
      </c>
      <c r="F13" s="65">
        <f t="shared" ref="F13:F76" si="1">E13/C13*100</f>
        <v>111.70877865123549</v>
      </c>
      <c r="G13" s="65">
        <f t="shared" ref="G13:G76" si="2">E13/D13*100</f>
        <v>111.78887404383855</v>
      </c>
      <c r="K13" s="59"/>
    </row>
    <row r="14" spans="1:12" x14ac:dyDescent="0.25">
      <c r="A14" s="66" t="s">
        <v>498</v>
      </c>
      <c r="B14" s="66"/>
      <c r="C14" s="67">
        <f>C15</f>
        <v>2519134.8199999998</v>
      </c>
      <c r="D14" s="67">
        <f>D15</f>
        <v>2517329.89</v>
      </c>
      <c r="E14" s="67">
        <f t="shared" si="0"/>
        <v>2814094.7399999998</v>
      </c>
      <c r="F14" s="65">
        <f t="shared" si="1"/>
        <v>111.70877865123549</v>
      </c>
      <c r="G14" s="65">
        <f t="shared" si="2"/>
        <v>111.78887404383855</v>
      </c>
      <c r="K14" s="59"/>
    </row>
    <row r="15" spans="1:12" x14ac:dyDescent="0.25">
      <c r="A15" s="68" t="s">
        <v>499</v>
      </c>
      <c r="B15" s="68"/>
      <c r="C15" s="69">
        <f>C16+C101+C153+C165+C268+C284+C327+C373+C387+C450+C459+C476+C504+C528</f>
        <v>2519134.8199999998</v>
      </c>
      <c r="D15" s="69">
        <f>D16+D101+D153+D165+D268+D284+D327+D373+D387+D450+D459+D476+D504+D528</f>
        <v>2517329.89</v>
      </c>
      <c r="E15" s="69">
        <f>E16+E101+E153+E165+E268+E284+E327+E373+E387+E450+E459+E476+E504+E528</f>
        <v>2814094.7399999998</v>
      </c>
      <c r="F15" s="65">
        <f t="shared" si="1"/>
        <v>111.70877865123549</v>
      </c>
      <c r="G15" s="65">
        <f t="shared" si="2"/>
        <v>111.78887404383855</v>
      </c>
      <c r="K15" s="59"/>
      <c r="L15" s="59"/>
    </row>
    <row r="16" spans="1:12" x14ac:dyDescent="0.25">
      <c r="A16" s="70" t="s">
        <v>500</v>
      </c>
      <c r="B16" s="70"/>
      <c r="C16" s="71">
        <f>C17</f>
        <v>275714.01</v>
      </c>
      <c r="D16" s="71">
        <f>D17</f>
        <v>251602</v>
      </c>
      <c r="E16" s="71">
        <f t="shared" ref="E16" si="3">E17</f>
        <v>251602</v>
      </c>
      <c r="F16" s="65">
        <f t="shared" si="1"/>
        <v>91.254702653666385</v>
      </c>
      <c r="G16" s="65">
        <f t="shared" si="2"/>
        <v>100</v>
      </c>
      <c r="K16" s="59"/>
    </row>
    <row r="17" spans="1:15" x14ac:dyDescent="0.25">
      <c r="A17" s="72" t="s">
        <v>501</v>
      </c>
      <c r="B17" s="72"/>
      <c r="C17" s="73">
        <f>C18</f>
        <v>275714.01</v>
      </c>
      <c r="D17" s="73">
        <f>D18</f>
        <v>251602</v>
      </c>
      <c r="E17" s="73">
        <f t="shared" ref="E17" si="4">E18</f>
        <v>251602</v>
      </c>
      <c r="F17" s="65">
        <f t="shared" si="1"/>
        <v>91.254702653666385</v>
      </c>
      <c r="G17" s="65">
        <f t="shared" si="2"/>
        <v>100</v>
      </c>
      <c r="J17" s="109"/>
      <c r="K17" s="110"/>
      <c r="L17" s="110"/>
      <c r="M17" s="110"/>
      <c r="N17" s="110"/>
      <c r="O17" s="110"/>
    </row>
    <row r="18" spans="1:15" x14ac:dyDescent="0.25">
      <c r="A18" s="96" t="s">
        <v>502</v>
      </c>
      <c r="B18" s="96"/>
      <c r="C18" s="97">
        <f t="shared" ref="C18:E19" si="5">C19</f>
        <v>275714.01</v>
      </c>
      <c r="D18" s="97">
        <f>D19</f>
        <v>251602</v>
      </c>
      <c r="E18" s="97">
        <f t="shared" ref="E18" si="6">E19</f>
        <v>251602</v>
      </c>
      <c r="F18" s="65">
        <f t="shared" si="1"/>
        <v>91.254702653666385</v>
      </c>
      <c r="G18" s="65">
        <f t="shared" si="2"/>
        <v>100</v>
      </c>
      <c r="J18" s="109"/>
      <c r="K18" s="58"/>
      <c r="L18" s="58"/>
      <c r="M18" s="58"/>
      <c r="N18" s="58"/>
      <c r="O18" s="58"/>
    </row>
    <row r="19" spans="1:15" x14ac:dyDescent="0.25">
      <c r="A19" s="98" t="s">
        <v>503</v>
      </c>
      <c r="B19" s="98"/>
      <c r="C19" s="99">
        <f t="shared" si="5"/>
        <v>275714.01</v>
      </c>
      <c r="D19" s="99">
        <f t="shared" si="5"/>
        <v>251602</v>
      </c>
      <c r="E19" s="99">
        <f t="shared" si="5"/>
        <v>251602</v>
      </c>
      <c r="F19" s="65">
        <f t="shared" si="1"/>
        <v>91.254702653666385</v>
      </c>
      <c r="G19" s="65">
        <f t="shared" si="2"/>
        <v>100</v>
      </c>
      <c r="J19" s="109"/>
      <c r="K19" s="110"/>
      <c r="L19" s="110"/>
      <c r="M19" s="110"/>
      <c r="N19" s="110"/>
      <c r="O19" s="110"/>
    </row>
    <row r="20" spans="1:15" x14ac:dyDescent="0.25">
      <c r="A20" s="64" t="s">
        <v>175</v>
      </c>
      <c r="B20" s="64" t="s">
        <v>176</v>
      </c>
      <c r="C20" s="65">
        <f>C21+C97</f>
        <v>275714.01</v>
      </c>
      <c r="D20" s="65">
        <f>D21+D97</f>
        <v>251602</v>
      </c>
      <c r="E20" s="65">
        <f>E21+E97</f>
        <v>251602</v>
      </c>
      <c r="F20" s="65">
        <f t="shared" si="1"/>
        <v>91.254702653666385</v>
      </c>
      <c r="G20" s="65">
        <f t="shared" si="2"/>
        <v>100</v>
      </c>
      <c r="J20" s="109"/>
      <c r="K20" s="110"/>
      <c r="L20" s="110"/>
      <c r="M20" s="110"/>
      <c r="N20" s="110"/>
      <c r="O20" s="110"/>
    </row>
    <row r="21" spans="1:15" x14ac:dyDescent="0.25">
      <c r="A21" s="64" t="s">
        <v>217</v>
      </c>
      <c r="B21" s="64" t="s">
        <v>218</v>
      </c>
      <c r="C21" s="65">
        <f>C22+C32+C51+C80+C83</f>
        <v>274627.04000000004</v>
      </c>
      <c r="D21" s="65">
        <v>250602</v>
      </c>
      <c r="E21" s="65">
        <v>250797.17</v>
      </c>
      <c r="F21" s="65">
        <f t="shared" si="1"/>
        <v>91.322824584206998</v>
      </c>
      <c r="G21" s="65">
        <f t="shared" si="2"/>
        <v>100.07788046384307</v>
      </c>
      <c r="J21" s="111"/>
      <c r="K21" s="110"/>
      <c r="L21" s="110"/>
      <c r="M21" s="110"/>
      <c r="N21" s="110"/>
      <c r="O21" s="110"/>
    </row>
    <row r="22" spans="1:15" hidden="1" x14ac:dyDescent="0.25">
      <c r="A22" s="64" t="s">
        <v>219</v>
      </c>
      <c r="B22" s="64" t="s">
        <v>220</v>
      </c>
      <c r="C22" s="65">
        <f>C23+C28+C30</f>
        <v>5815.7999999999993</v>
      </c>
      <c r="D22" s="65">
        <f>D23+D28+D30</f>
        <v>6237</v>
      </c>
      <c r="E22" s="65">
        <f>E23+E28+E30</f>
        <v>0</v>
      </c>
      <c r="F22" s="65">
        <f t="shared" si="1"/>
        <v>0</v>
      </c>
      <c r="G22" s="65">
        <f t="shared" si="2"/>
        <v>0</v>
      </c>
      <c r="J22" s="112"/>
      <c r="K22" s="113"/>
      <c r="L22" s="113"/>
      <c r="M22" s="113"/>
      <c r="N22" s="113"/>
      <c r="O22" s="113"/>
    </row>
    <row r="23" spans="1:15" hidden="1" x14ac:dyDescent="0.25">
      <c r="A23" s="64" t="s">
        <v>221</v>
      </c>
      <c r="B23" s="64" t="s">
        <v>222</v>
      </c>
      <c r="C23" s="65">
        <f>C24+C25+C26+C27</f>
        <v>4167.24</v>
      </c>
      <c r="D23" s="65">
        <f>D24+D25+D26+D27</f>
        <v>5308</v>
      </c>
      <c r="E23" s="65">
        <f>E24+E25+E26+E27</f>
        <v>0</v>
      </c>
      <c r="F23" s="65">
        <f t="shared" si="1"/>
        <v>0</v>
      </c>
      <c r="G23" s="65">
        <f t="shared" si="2"/>
        <v>0</v>
      </c>
      <c r="J23" s="112"/>
      <c r="K23" s="113"/>
      <c r="L23" s="113"/>
      <c r="M23" s="113"/>
      <c r="N23" s="113"/>
      <c r="O23" s="113"/>
    </row>
    <row r="24" spans="1:15" hidden="1" x14ac:dyDescent="0.25">
      <c r="A24" s="100" t="s">
        <v>223</v>
      </c>
      <c r="B24" s="100" t="s">
        <v>224</v>
      </c>
      <c r="C24" s="101">
        <v>2586.39</v>
      </c>
      <c r="D24" s="101">
        <v>3318</v>
      </c>
      <c r="E24" s="101"/>
      <c r="F24" s="65">
        <f t="shared" si="1"/>
        <v>0</v>
      </c>
      <c r="G24" s="65">
        <f t="shared" si="2"/>
        <v>0</v>
      </c>
      <c r="J24" s="112"/>
      <c r="K24" s="113"/>
      <c r="L24" s="113"/>
      <c r="M24" s="113"/>
      <c r="N24" s="113"/>
      <c r="O24" s="113"/>
    </row>
    <row r="25" spans="1:15" hidden="1" x14ac:dyDescent="0.25">
      <c r="A25" s="100" t="s">
        <v>227</v>
      </c>
      <c r="B25" s="100" t="s">
        <v>228</v>
      </c>
      <c r="C25" s="101">
        <v>1055.94</v>
      </c>
      <c r="D25" s="101">
        <v>995</v>
      </c>
      <c r="E25" s="101"/>
      <c r="F25" s="65">
        <f t="shared" si="1"/>
        <v>0</v>
      </c>
      <c r="G25" s="65">
        <f t="shared" si="2"/>
        <v>0</v>
      </c>
      <c r="J25" s="112"/>
      <c r="K25" s="113"/>
      <c r="L25" s="113"/>
      <c r="M25" s="113"/>
      <c r="N25" s="113"/>
      <c r="O25" s="113"/>
    </row>
    <row r="26" spans="1:15" ht="16.5" hidden="1" customHeight="1" x14ac:dyDescent="0.25">
      <c r="A26" s="100" t="s">
        <v>229</v>
      </c>
      <c r="B26" s="100" t="s">
        <v>230</v>
      </c>
      <c r="C26" s="101">
        <v>0</v>
      </c>
      <c r="D26" s="101">
        <v>0</v>
      </c>
      <c r="E26" s="101"/>
      <c r="F26" s="65" t="e">
        <f t="shared" si="1"/>
        <v>#DIV/0!</v>
      </c>
      <c r="G26" s="65" t="e">
        <f t="shared" si="2"/>
        <v>#DIV/0!</v>
      </c>
      <c r="J26" s="112"/>
      <c r="K26" s="113"/>
      <c r="L26" s="113"/>
      <c r="M26" s="113"/>
      <c r="N26" s="113"/>
      <c r="O26" s="113"/>
    </row>
    <row r="27" spans="1:15" hidden="1" x14ac:dyDescent="0.25">
      <c r="A27" s="100" t="s">
        <v>231</v>
      </c>
      <c r="B27" s="100" t="s">
        <v>232</v>
      </c>
      <c r="C27" s="101">
        <v>524.91</v>
      </c>
      <c r="D27" s="101">
        <v>995</v>
      </c>
      <c r="E27" s="101"/>
      <c r="F27" s="65">
        <f t="shared" si="1"/>
        <v>0</v>
      </c>
      <c r="G27" s="65">
        <f t="shared" si="2"/>
        <v>0</v>
      </c>
      <c r="J27" s="112"/>
      <c r="K27" s="113"/>
      <c r="L27" s="113"/>
      <c r="M27" s="113"/>
      <c r="N27" s="113"/>
      <c r="O27" s="113"/>
    </row>
    <row r="28" spans="1:15" hidden="1" x14ac:dyDescent="0.25">
      <c r="A28" s="64" t="s">
        <v>242</v>
      </c>
      <c r="B28" s="64" t="s">
        <v>243</v>
      </c>
      <c r="C28" s="65">
        <f>C29</f>
        <v>728.79</v>
      </c>
      <c r="D28" s="65">
        <f>D29</f>
        <v>664</v>
      </c>
      <c r="E28" s="65">
        <f>E29</f>
        <v>0</v>
      </c>
      <c r="F28" s="65">
        <f t="shared" si="1"/>
        <v>0</v>
      </c>
      <c r="G28" s="65">
        <f t="shared" si="2"/>
        <v>0</v>
      </c>
      <c r="J28" s="112"/>
      <c r="K28" s="113"/>
      <c r="L28" s="113"/>
      <c r="M28" s="113"/>
      <c r="N28" s="113"/>
      <c r="O28" s="113"/>
    </row>
    <row r="29" spans="1:15" hidden="1" x14ac:dyDescent="0.25">
      <c r="A29" s="100" t="s">
        <v>244</v>
      </c>
      <c r="B29" s="100" t="s">
        <v>245</v>
      </c>
      <c r="C29" s="101">
        <v>728.79</v>
      </c>
      <c r="D29" s="101">
        <v>664</v>
      </c>
      <c r="E29" s="101"/>
      <c r="F29" s="65">
        <f t="shared" si="1"/>
        <v>0</v>
      </c>
      <c r="G29" s="65">
        <f t="shared" si="2"/>
        <v>0</v>
      </c>
      <c r="J29" s="112"/>
      <c r="K29" s="113"/>
      <c r="L29" s="113"/>
      <c r="M29" s="113"/>
      <c r="N29" s="113"/>
      <c r="O29" s="113"/>
    </row>
    <row r="30" spans="1:15" hidden="1" x14ac:dyDescent="0.25">
      <c r="A30" s="64" t="s">
        <v>246</v>
      </c>
      <c r="B30" s="64" t="s">
        <v>247</v>
      </c>
      <c r="C30" s="65">
        <f>C31</f>
        <v>919.77</v>
      </c>
      <c r="D30" s="65">
        <f>D31</f>
        <v>265</v>
      </c>
      <c r="E30" s="65">
        <f>E31</f>
        <v>0</v>
      </c>
      <c r="F30" s="65">
        <f t="shared" si="1"/>
        <v>0</v>
      </c>
      <c r="G30" s="65">
        <f t="shared" si="2"/>
        <v>0</v>
      </c>
      <c r="J30" s="112"/>
      <c r="K30" s="113"/>
      <c r="L30" s="113"/>
      <c r="M30" s="113"/>
      <c r="N30" s="113"/>
      <c r="O30" s="113"/>
    </row>
    <row r="31" spans="1:15" ht="30" hidden="1" x14ac:dyDescent="0.25">
      <c r="A31" s="100" t="s">
        <v>248</v>
      </c>
      <c r="B31" s="100" t="s">
        <v>249</v>
      </c>
      <c r="C31" s="101">
        <v>919.77</v>
      </c>
      <c r="D31" s="101">
        <v>265</v>
      </c>
      <c r="E31" s="101"/>
      <c r="F31" s="65">
        <f t="shared" si="1"/>
        <v>0</v>
      </c>
      <c r="G31" s="65">
        <f t="shared" si="2"/>
        <v>0</v>
      </c>
      <c r="J31" s="112"/>
      <c r="K31" s="113"/>
      <c r="L31" s="113"/>
      <c r="M31" s="113"/>
      <c r="N31" s="113"/>
      <c r="O31" s="113"/>
    </row>
    <row r="32" spans="1:15" hidden="1" x14ac:dyDescent="0.25">
      <c r="A32" s="64" t="s">
        <v>250</v>
      </c>
      <c r="B32" s="64" t="s">
        <v>251</v>
      </c>
      <c r="C32" s="65">
        <f>C33+C39+C43+C46+C49</f>
        <v>88841.840000000026</v>
      </c>
      <c r="D32" s="65">
        <f>D33+D39+D43+D46+D49</f>
        <v>80183</v>
      </c>
      <c r="E32" s="65">
        <f>E33+E39+E43+E46+E49</f>
        <v>0</v>
      </c>
      <c r="F32" s="65">
        <f t="shared" si="1"/>
        <v>0</v>
      </c>
      <c r="G32" s="65">
        <f t="shared" si="2"/>
        <v>0</v>
      </c>
      <c r="J32" s="112"/>
      <c r="K32" s="113"/>
      <c r="L32" s="113"/>
      <c r="M32" s="113"/>
      <c r="N32" s="113"/>
      <c r="O32" s="113"/>
    </row>
    <row r="33" spans="1:15" hidden="1" x14ac:dyDescent="0.25">
      <c r="A33" s="64" t="s">
        <v>252</v>
      </c>
      <c r="B33" s="64" t="s">
        <v>253</v>
      </c>
      <c r="C33" s="65">
        <f>C34+C35+C36+C37+C38</f>
        <v>10999.55</v>
      </c>
      <c r="D33" s="65">
        <f>D34+D35+D36+D37+D38</f>
        <v>9165</v>
      </c>
      <c r="E33" s="65">
        <f>E34+E35+E36+E37+E38</f>
        <v>0</v>
      </c>
      <c r="F33" s="65">
        <f t="shared" si="1"/>
        <v>0</v>
      </c>
      <c r="G33" s="65">
        <f t="shared" si="2"/>
        <v>0</v>
      </c>
      <c r="J33" s="112"/>
      <c r="K33" s="113"/>
      <c r="L33" s="113"/>
      <c r="M33" s="113"/>
      <c r="N33" s="113"/>
      <c r="O33" s="113"/>
    </row>
    <row r="34" spans="1:15" hidden="1" x14ac:dyDescent="0.25">
      <c r="A34" s="100" t="s">
        <v>254</v>
      </c>
      <c r="B34" s="100" t="s">
        <v>255</v>
      </c>
      <c r="C34" s="101">
        <v>1748.96</v>
      </c>
      <c r="D34" s="101">
        <v>3193</v>
      </c>
      <c r="E34" s="101"/>
      <c r="F34" s="65">
        <f t="shared" si="1"/>
        <v>0</v>
      </c>
      <c r="G34" s="65">
        <f t="shared" si="2"/>
        <v>0</v>
      </c>
      <c r="J34" s="112"/>
      <c r="K34" s="113"/>
      <c r="L34" s="113"/>
      <c r="M34" s="113"/>
      <c r="N34" s="113"/>
      <c r="O34" s="113"/>
    </row>
    <row r="35" spans="1:15" ht="15" hidden="1" customHeight="1" x14ac:dyDescent="0.25">
      <c r="A35" s="100" t="s">
        <v>256</v>
      </c>
      <c r="B35" s="100" t="s">
        <v>257</v>
      </c>
      <c r="C35" s="101">
        <v>1124.51</v>
      </c>
      <c r="D35" s="101">
        <v>664</v>
      </c>
      <c r="E35" s="101"/>
      <c r="F35" s="65">
        <f t="shared" si="1"/>
        <v>0</v>
      </c>
      <c r="G35" s="65">
        <f t="shared" si="2"/>
        <v>0</v>
      </c>
      <c r="J35" s="112"/>
      <c r="K35" s="113"/>
      <c r="L35" s="113"/>
      <c r="M35" s="113"/>
      <c r="N35" s="113"/>
      <c r="O35" s="113"/>
    </row>
    <row r="36" spans="1:15" hidden="1" x14ac:dyDescent="0.25">
      <c r="A36" s="100" t="s">
        <v>258</v>
      </c>
      <c r="B36" s="100" t="s">
        <v>259</v>
      </c>
      <c r="C36" s="101">
        <v>2649.35</v>
      </c>
      <c r="D36" s="101">
        <v>2654</v>
      </c>
      <c r="E36" s="101"/>
      <c r="F36" s="65">
        <f t="shared" si="1"/>
        <v>0</v>
      </c>
      <c r="G36" s="65">
        <f t="shared" si="2"/>
        <v>0</v>
      </c>
      <c r="J36" s="112"/>
      <c r="K36" s="113"/>
      <c r="L36" s="113"/>
      <c r="M36" s="113"/>
      <c r="N36" s="113"/>
      <c r="O36" s="113"/>
    </row>
    <row r="37" spans="1:15" hidden="1" x14ac:dyDescent="0.25">
      <c r="A37" s="100" t="s">
        <v>260</v>
      </c>
      <c r="B37" s="100" t="s">
        <v>261</v>
      </c>
      <c r="C37" s="101">
        <v>5476.73</v>
      </c>
      <c r="D37" s="101">
        <v>2654</v>
      </c>
      <c r="E37" s="101"/>
      <c r="F37" s="65">
        <f t="shared" si="1"/>
        <v>0</v>
      </c>
      <c r="G37" s="65">
        <f t="shared" si="2"/>
        <v>0</v>
      </c>
      <c r="J37" s="112"/>
      <c r="K37" s="113"/>
      <c r="L37" s="113"/>
      <c r="M37" s="113"/>
      <c r="N37" s="113"/>
      <c r="O37" s="113"/>
    </row>
    <row r="38" spans="1:15" hidden="1" x14ac:dyDescent="0.25">
      <c r="A38" s="100" t="s">
        <v>262</v>
      </c>
      <c r="B38" s="100" t="s">
        <v>263</v>
      </c>
      <c r="C38" s="101">
        <v>0</v>
      </c>
      <c r="D38" s="101">
        <v>0</v>
      </c>
      <c r="E38" s="101"/>
      <c r="F38" s="65" t="e">
        <f t="shared" si="1"/>
        <v>#DIV/0!</v>
      </c>
      <c r="G38" s="65" t="e">
        <f t="shared" si="2"/>
        <v>#DIV/0!</v>
      </c>
      <c r="J38" s="112"/>
      <c r="K38" s="113"/>
      <c r="L38" s="113"/>
      <c r="M38" s="113"/>
      <c r="N38" s="113"/>
      <c r="O38" s="113"/>
    </row>
    <row r="39" spans="1:15" hidden="1" x14ac:dyDescent="0.25">
      <c r="A39" s="64" t="s">
        <v>268</v>
      </c>
      <c r="B39" s="64" t="s">
        <v>269</v>
      </c>
      <c r="C39" s="65">
        <f>C40+C41+C42</f>
        <v>69333.970000000016</v>
      </c>
      <c r="D39" s="65">
        <f>D40+D41+D42</f>
        <v>60401</v>
      </c>
      <c r="E39" s="65">
        <f>E40+E41+E42</f>
        <v>0</v>
      </c>
      <c r="F39" s="65">
        <f t="shared" si="1"/>
        <v>0</v>
      </c>
      <c r="G39" s="65">
        <f t="shared" si="2"/>
        <v>0</v>
      </c>
      <c r="J39" s="112"/>
      <c r="K39" s="113"/>
      <c r="L39" s="113"/>
      <c r="M39" s="113"/>
      <c r="N39" s="113"/>
      <c r="O39" s="113"/>
    </row>
    <row r="40" spans="1:15" hidden="1" x14ac:dyDescent="0.25">
      <c r="A40" s="100" t="s">
        <v>270</v>
      </c>
      <c r="B40" s="100" t="s">
        <v>271</v>
      </c>
      <c r="C40" s="101">
        <v>26569.99</v>
      </c>
      <c r="D40" s="101">
        <v>25218</v>
      </c>
      <c r="E40" s="101"/>
      <c r="F40" s="65">
        <f t="shared" si="1"/>
        <v>0</v>
      </c>
      <c r="G40" s="65">
        <f t="shared" si="2"/>
        <v>0</v>
      </c>
      <c r="J40" s="112"/>
      <c r="K40" s="113"/>
      <c r="L40" s="113"/>
      <c r="M40" s="113"/>
      <c r="N40" s="113"/>
      <c r="O40" s="113"/>
    </row>
    <row r="41" spans="1:15" hidden="1" x14ac:dyDescent="0.25">
      <c r="A41" s="100" t="s">
        <v>272</v>
      </c>
      <c r="B41" s="100" t="s">
        <v>273</v>
      </c>
      <c r="C41" s="101">
        <v>41487.410000000003</v>
      </c>
      <c r="D41" s="101">
        <v>32529</v>
      </c>
      <c r="E41" s="101"/>
      <c r="F41" s="65">
        <f t="shared" si="1"/>
        <v>0</v>
      </c>
      <c r="G41" s="65">
        <f t="shared" si="2"/>
        <v>0</v>
      </c>
      <c r="J41" s="112"/>
      <c r="K41" s="113"/>
      <c r="L41" s="113"/>
      <c r="M41" s="113"/>
      <c r="N41" s="113"/>
      <c r="O41" s="113"/>
    </row>
    <row r="42" spans="1:15" hidden="1" x14ac:dyDescent="0.25">
      <c r="A42" s="100" t="s">
        <v>274</v>
      </c>
      <c r="B42" s="100" t="s">
        <v>275</v>
      </c>
      <c r="C42" s="101">
        <v>1276.57</v>
      </c>
      <c r="D42" s="101">
        <v>2654</v>
      </c>
      <c r="E42" s="101"/>
      <c r="F42" s="65">
        <f t="shared" si="1"/>
        <v>0</v>
      </c>
      <c r="G42" s="65">
        <f t="shared" si="2"/>
        <v>0</v>
      </c>
      <c r="J42" s="112"/>
      <c r="K42" s="113"/>
      <c r="L42" s="113"/>
      <c r="M42" s="113"/>
      <c r="N42" s="113"/>
      <c r="O42" s="113"/>
    </row>
    <row r="43" spans="1:15" ht="26.25" hidden="1" x14ac:dyDescent="0.25">
      <c r="A43" s="64" t="s">
        <v>276</v>
      </c>
      <c r="B43" s="64" t="s">
        <v>277</v>
      </c>
      <c r="C43" s="65">
        <f>C44+C45</f>
        <v>7953.71</v>
      </c>
      <c r="D43" s="65">
        <f>D44+D45</f>
        <v>7963</v>
      </c>
      <c r="E43" s="65">
        <f>E44+E45</f>
        <v>0</v>
      </c>
      <c r="F43" s="65">
        <f t="shared" si="1"/>
        <v>0</v>
      </c>
      <c r="G43" s="65">
        <f t="shared" si="2"/>
        <v>0</v>
      </c>
      <c r="J43" s="112"/>
      <c r="K43" s="113"/>
      <c r="L43" s="113"/>
      <c r="M43" s="113"/>
      <c r="N43" s="113"/>
      <c r="O43" s="113"/>
    </row>
    <row r="44" spans="1:15" ht="30" hidden="1" x14ac:dyDescent="0.25">
      <c r="A44" s="100" t="s">
        <v>278</v>
      </c>
      <c r="B44" s="100" t="s">
        <v>279</v>
      </c>
      <c r="C44" s="101">
        <v>0</v>
      </c>
      <c r="D44" s="101">
        <v>0</v>
      </c>
      <c r="E44" s="101"/>
      <c r="F44" s="65" t="e">
        <f t="shared" si="1"/>
        <v>#DIV/0!</v>
      </c>
      <c r="G44" s="65" t="e">
        <f t="shared" si="2"/>
        <v>#DIV/0!</v>
      </c>
      <c r="J44" s="112"/>
      <c r="K44" s="113"/>
      <c r="L44" s="113"/>
      <c r="M44" s="113"/>
      <c r="N44" s="113"/>
      <c r="O44" s="113"/>
    </row>
    <row r="45" spans="1:15" ht="30" hidden="1" x14ac:dyDescent="0.25">
      <c r="A45" s="100" t="s">
        <v>280</v>
      </c>
      <c r="B45" s="100" t="s">
        <v>281</v>
      </c>
      <c r="C45" s="101">
        <v>7953.71</v>
      </c>
      <c r="D45" s="101">
        <v>7963</v>
      </c>
      <c r="E45" s="101"/>
      <c r="F45" s="65">
        <f t="shared" si="1"/>
        <v>0</v>
      </c>
      <c r="G45" s="65">
        <f t="shared" si="2"/>
        <v>0</v>
      </c>
      <c r="J45" s="112"/>
      <c r="K45" s="113"/>
      <c r="L45" s="113"/>
      <c r="M45" s="113"/>
      <c r="N45" s="113"/>
      <c r="O45" s="113"/>
    </row>
    <row r="46" spans="1:15" hidden="1" x14ac:dyDescent="0.25">
      <c r="A46" s="64" t="s">
        <v>282</v>
      </c>
      <c r="B46" s="64" t="s">
        <v>283</v>
      </c>
      <c r="C46" s="65">
        <f>C47+C48</f>
        <v>153.52000000000001</v>
      </c>
      <c r="D46" s="65">
        <f>D47+D48</f>
        <v>1327</v>
      </c>
      <c r="E46" s="65">
        <f>E47+E48</f>
        <v>0</v>
      </c>
      <c r="F46" s="65">
        <f t="shared" si="1"/>
        <v>0</v>
      </c>
      <c r="G46" s="65">
        <f t="shared" si="2"/>
        <v>0</v>
      </c>
      <c r="J46" s="112"/>
      <c r="K46" s="113"/>
      <c r="L46" s="113"/>
      <c r="M46" s="113"/>
      <c r="N46" s="113"/>
      <c r="O46" s="113"/>
    </row>
    <row r="47" spans="1:15" hidden="1" x14ac:dyDescent="0.25">
      <c r="A47" s="100" t="s">
        <v>284</v>
      </c>
      <c r="B47" s="100" t="s">
        <v>285</v>
      </c>
      <c r="C47" s="101">
        <v>153.52000000000001</v>
      </c>
      <c r="D47" s="101">
        <v>1327</v>
      </c>
      <c r="E47" s="101"/>
      <c r="F47" s="65">
        <f t="shared" si="1"/>
        <v>0</v>
      </c>
      <c r="G47" s="65">
        <f t="shared" si="2"/>
        <v>0</v>
      </c>
      <c r="J47" s="112"/>
      <c r="K47" s="113"/>
      <c r="L47" s="113"/>
      <c r="M47" s="113"/>
      <c r="N47" s="113"/>
      <c r="O47" s="113"/>
    </row>
    <row r="48" spans="1:15" hidden="1" x14ac:dyDescent="0.25">
      <c r="A48" s="100" t="s">
        <v>286</v>
      </c>
      <c r="B48" s="100" t="s">
        <v>287</v>
      </c>
      <c r="C48" s="101">
        <v>0</v>
      </c>
      <c r="D48" s="101">
        <v>0</v>
      </c>
      <c r="E48" s="101"/>
      <c r="F48" s="65" t="e">
        <f t="shared" si="1"/>
        <v>#DIV/0!</v>
      </c>
      <c r="G48" s="65" t="e">
        <f t="shared" si="2"/>
        <v>#DIV/0!</v>
      </c>
      <c r="J48" s="112"/>
      <c r="K48" s="113"/>
      <c r="L48" s="113"/>
      <c r="M48" s="113"/>
      <c r="N48" s="113"/>
      <c r="O48" s="113"/>
    </row>
    <row r="49" spans="1:15" hidden="1" x14ac:dyDescent="0.25">
      <c r="A49" s="64" t="s">
        <v>288</v>
      </c>
      <c r="B49" s="64" t="s">
        <v>289</v>
      </c>
      <c r="C49" s="65">
        <f>C50</f>
        <v>401.09</v>
      </c>
      <c r="D49" s="65">
        <f>D50</f>
        <v>1327</v>
      </c>
      <c r="E49" s="65">
        <f>E50</f>
        <v>0</v>
      </c>
      <c r="F49" s="65">
        <f t="shared" si="1"/>
        <v>0</v>
      </c>
      <c r="G49" s="65">
        <f t="shared" si="2"/>
        <v>0</v>
      </c>
      <c r="J49" s="112"/>
      <c r="K49" s="113"/>
      <c r="L49" s="113"/>
      <c r="M49" s="113"/>
      <c r="N49" s="113"/>
      <c r="O49" s="113"/>
    </row>
    <row r="50" spans="1:15" hidden="1" x14ac:dyDescent="0.25">
      <c r="A50" s="100" t="s">
        <v>290</v>
      </c>
      <c r="B50" s="100" t="s">
        <v>289</v>
      </c>
      <c r="C50" s="101">
        <v>401.09</v>
      </c>
      <c r="D50" s="101">
        <v>1327</v>
      </c>
      <c r="E50" s="101"/>
      <c r="F50" s="65">
        <f t="shared" si="1"/>
        <v>0</v>
      </c>
      <c r="G50" s="65">
        <f t="shared" si="2"/>
        <v>0</v>
      </c>
      <c r="J50" s="112"/>
      <c r="K50" s="113"/>
      <c r="L50" s="113"/>
      <c r="M50" s="113"/>
      <c r="N50" s="113"/>
      <c r="O50" s="113"/>
    </row>
    <row r="51" spans="1:15" hidden="1" x14ac:dyDescent="0.25">
      <c r="A51" s="64" t="s">
        <v>291</v>
      </c>
      <c r="B51" s="64" t="s">
        <v>292</v>
      </c>
      <c r="C51" s="65">
        <f>C52+C57+C60+C63+C69+C71+C75+C77</f>
        <v>167803.29</v>
      </c>
      <c r="D51" s="65">
        <f>D52+D57+D60+D63+D69+D71+D75+D77</f>
        <v>165847</v>
      </c>
      <c r="E51" s="65">
        <f>E52+E57+E60+E63+E69+E71+E75+E77</f>
        <v>0</v>
      </c>
      <c r="F51" s="65">
        <f t="shared" si="1"/>
        <v>0</v>
      </c>
      <c r="G51" s="65">
        <f t="shared" si="2"/>
        <v>0</v>
      </c>
      <c r="J51" s="112"/>
      <c r="K51" s="113"/>
      <c r="L51" s="113"/>
      <c r="M51" s="113"/>
      <c r="N51" s="113"/>
      <c r="O51" s="113"/>
    </row>
    <row r="52" spans="1:15" hidden="1" x14ac:dyDescent="0.25">
      <c r="A52" s="64" t="s">
        <v>293</v>
      </c>
      <c r="B52" s="64" t="s">
        <v>294</v>
      </c>
      <c r="C52" s="65">
        <f>C53+C54+C55+C56</f>
        <v>134307.51</v>
      </c>
      <c r="D52" s="65">
        <f>D53+D54+D55+D56</f>
        <v>136237</v>
      </c>
      <c r="E52" s="65">
        <f>E53+E54+E55+E56</f>
        <v>0</v>
      </c>
      <c r="F52" s="65">
        <f t="shared" si="1"/>
        <v>0</v>
      </c>
      <c r="G52" s="65">
        <f t="shared" si="2"/>
        <v>0</v>
      </c>
      <c r="J52" s="112"/>
      <c r="K52" s="113"/>
      <c r="L52" s="113"/>
      <c r="M52" s="113"/>
      <c r="N52" s="113"/>
      <c r="O52" s="113"/>
    </row>
    <row r="53" spans="1:15" hidden="1" x14ac:dyDescent="0.25">
      <c r="A53" s="100" t="s">
        <v>295</v>
      </c>
      <c r="B53" s="100" t="s">
        <v>296</v>
      </c>
      <c r="C53" s="101">
        <v>4589.6099999999997</v>
      </c>
      <c r="D53" s="101">
        <v>3982</v>
      </c>
      <c r="E53" s="101"/>
      <c r="F53" s="65">
        <f t="shared" si="1"/>
        <v>0</v>
      </c>
      <c r="G53" s="65">
        <f t="shared" si="2"/>
        <v>0</v>
      </c>
      <c r="J53" s="112"/>
      <c r="K53" s="113"/>
      <c r="L53" s="113"/>
      <c r="M53" s="113"/>
      <c r="N53" s="113"/>
      <c r="O53" s="113"/>
    </row>
    <row r="54" spans="1:15" hidden="1" x14ac:dyDescent="0.25">
      <c r="A54" s="100" t="s">
        <v>297</v>
      </c>
      <c r="B54" s="100" t="s">
        <v>298</v>
      </c>
      <c r="C54" s="101">
        <v>0</v>
      </c>
      <c r="D54" s="101">
        <v>0</v>
      </c>
      <c r="E54" s="101"/>
      <c r="F54" s="65" t="e">
        <f t="shared" si="1"/>
        <v>#DIV/0!</v>
      </c>
      <c r="G54" s="65" t="e">
        <f t="shared" si="2"/>
        <v>#DIV/0!</v>
      </c>
      <c r="J54" s="112"/>
      <c r="K54" s="113"/>
      <c r="L54" s="113"/>
      <c r="M54" s="113"/>
      <c r="N54" s="113"/>
      <c r="O54" s="113"/>
    </row>
    <row r="55" spans="1:15" hidden="1" x14ac:dyDescent="0.25">
      <c r="A55" s="100" t="s">
        <v>299</v>
      </c>
      <c r="B55" s="100" t="s">
        <v>300</v>
      </c>
      <c r="C55" s="101">
        <v>412.15</v>
      </c>
      <c r="D55" s="101">
        <v>597</v>
      </c>
      <c r="E55" s="101"/>
      <c r="F55" s="65">
        <f t="shared" si="1"/>
        <v>0</v>
      </c>
      <c r="G55" s="65">
        <f t="shared" si="2"/>
        <v>0</v>
      </c>
      <c r="J55" s="112"/>
      <c r="K55" s="113"/>
      <c r="L55" s="113"/>
      <c r="M55" s="113"/>
      <c r="N55" s="113"/>
      <c r="O55" s="113"/>
    </row>
    <row r="56" spans="1:15" hidden="1" x14ac:dyDescent="0.25">
      <c r="A56" s="100" t="s">
        <v>301</v>
      </c>
      <c r="B56" s="100" t="s">
        <v>302</v>
      </c>
      <c r="C56" s="101">
        <v>129305.75</v>
      </c>
      <c r="D56" s="101">
        <v>131658</v>
      </c>
      <c r="E56" s="101"/>
      <c r="F56" s="65">
        <f t="shared" si="1"/>
        <v>0</v>
      </c>
      <c r="G56" s="65">
        <f t="shared" si="2"/>
        <v>0</v>
      </c>
      <c r="J56" s="112"/>
      <c r="K56" s="113"/>
      <c r="L56" s="113"/>
      <c r="M56" s="113"/>
      <c r="N56" s="113"/>
      <c r="O56" s="113"/>
    </row>
    <row r="57" spans="1:15" hidden="1" x14ac:dyDescent="0.25">
      <c r="A57" s="64" t="s">
        <v>303</v>
      </c>
      <c r="B57" s="64" t="s">
        <v>304</v>
      </c>
      <c r="C57" s="65">
        <f>C58+C59</f>
        <v>19235.97</v>
      </c>
      <c r="D57" s="65">
        <f>D58+D59</f>
        <v>11089</v>
      </c>
      <c r="E57" s="65">
        <f>E58+E59</f>
        <v>0</v>
      </c>
      <c r="F57" s="65">
        <f t="shared" si="1"/>
        <v>0</v>
      </c>
      <c r="G57" s="65">
        <f t="shared" si="2"/>
        <v>0</v>
      </c>
      <c r="J57" s="112"/>
      <c r="K57" s="113"/>
      <c r="L57" s="113"/>
      <c r="M57" s="113"/>
      <c r="N57" s="113"/>
      <c r="O57" s="113"/>
    </row>
    <row r="58" spans="1:15" ht="30" hidden="1" x14ac:dyDescent="0.25">
      <c r="A58" s="100" t="s">
        <v>305</v>
      </c>
      <c r="B58" s="100" t="s">
        <v>306</v>
      </c>
      <c r="C58" s="101">
        <v>0</v>
      </c>
      <c r="D58" s="101">
        <v>0</v>
      </c>
      <c r="E58" s="101"/>
      <c r="F58" s="65" t="e">
        <f t="shared" si="1"/>
        <v>#DIV/0!</v>
      </c>
      <c r="G58" s="65" t="e">
        <f t="shared" si="2"/>
        <v>#DIV/0!</v>
      </c>
      <c r="J58" s="112"/>
      <c r="K58" s="113"/>
      <c r="L58" s="113"/>
      <c r="M58" s="113"/>
      <c r="N58" s="113"/>
      <c r="O58" s="113"/>
    </row>
    <row r="59" spans="1:15" ht="30" hidden="1" x14ac:dyDescent="0.25">
      <c r="A59" s="100" t="s">
        <v>307</v>
      </c>
      <c r="B59" s="100" t="s">
        <v>308</v>
      </c>
      <c r="C59" s="101">
        <v>19235.97</v>
      </c>
      <c r="D59" s="101">
        <v>11089</v>
      </c>
      <c r="E59" s="101"/>
      <c r="F59" s="65">
        <f t="shared" si="1"/>
        <v>0</v>
      </c>
      <c r="G59" s="65">
        <f t="shared" si="2"/>
        <v>0</v>
      </c>
      <c r="J59" s="112"/>
      <c r="K59" s="113"/>
      <c r="L59" s="113"/>
      <c r="M59" s="113"/>
      <c r="N59" s="113"/>
      <c r="O59" s="113"/>
    </row>
    <row r="60" spans="1:15" hidden="1" x14ac:dyDescent="0.25">
      <c r="A60" s="64" t="s">
        <v>309</v>
      </c>
      <c r="B60" s="64" t="s">
        <v>310</v>
      </c>
      <c r="C60" s="65">
        <f>C61+C62</f>
        <v>233.59</v>
      </c>
      <c r="D60" s="65">
        <f>D61+D62</f>
        <v>1659</v>
      </c>
      <c r="E60" s="65">
        <f>E61+E62</f>
        <v>0</v>
      </c>
      <c r="F60" s="65">
        <f t="shared" si="1"/>
        <v>0</v>
      </c>
      <c r="G60" s="65">
        <f t="shared" si="2"/>
        <v>0</v>
      </c>
      <c r="J60" s="112"/>
      <c r="K60" s="113"/>
      <c r="L60" s="113"/>
      <c r="M60" s="113"/>
      <c r="N60" s="113"/>
      <c r="O60" s="113"/>
    </row>
    <row r="61" spans="1:15" hidden="1" x14ac:dyDescent="0.25">
      <c r="A61" s="100" t="s">
        <v>311</v>
      </c>
      <c r="B61" s="100" t="s">
        <v>312</v>
      </c>
      <c r="C61" s="101">
        <v>0</v>
      </c>
      <c r="D61" s="101">
        <v>332</v>
      </c>
      <c r="E61" s="101"/>
      <c r="F61" s="65" t="e">
        <f t="shared" si="1"/>
        <v>#DIV/0!</v>
      </c>
      <c r="G61" s="65">
        <f t="shared" si="2"/>
        <v>0</v>
      </c>
      <c r="J61" s="112"/>
      <c r="K61" s="113"/>
      <c r="L61" s="113"/>
      <c r="M61" s="113"/>
      <c r="N61" s="113"/>
      <c r="O61" s="113"/>
    </row>
    <row r="62" spans="1:15" hidden="1" x14ac:dyDescent="0.25">
      <c r="A62" s="100" t="s">
        <v>313</v>
      </c>
      <c r="B62" s="100" t="s">
        <v>314</v>
      </c>
      <c r="C62" s="101">
        <v>233.59</v>
      </c>
      <c r="D62" s="101">
        <v>1327</v>
      </c>
      <c r="E62" s="101"/>
      <c r="F62" s="65">
        <f t="shared" si="1"/>
        <v>0</v>
      </c>
      <c r="G62" s="65">
        <f t="shared" si="2"/>
        <v>0</v>
      </c>
      <c r="J62" s="112"/>
      <c r="K62" s="113"/>
      <c r="L62" s="113"/>
      <c r="M62" s="113"/>
      <c r="N62" s="113"/>
      <c r="O62" s="113"/>
    </row>
    <row r="63" spans="1:15" hidden="1" x14ac:dyDescent="0.25">
      <c r="A63" s="64" t="s">
        <v>315</v>
      </c>
      <c r="B63" s="64" t="s">
        <v>316</v>
      </c>
      <c r="C63" s="65">
        <f>C64+C65+C66+C67+C68</f>
        <v>6453.3200000000006</v>
      </c>
      <c r="D63" s="65">
        <f>D64+D65+D66+D67+D68</f>
        <v>7570</v>
      </c>
      <c r="E63" s="65">
        <f>E64+E65+E66+E67+E68</f>
        <v>0</v>
      </c>
      <c r="F63" s="65">
        <f t="shared" si="1"/>
        <v>0</v>
      </c>
      <c r="G63" s="65">
        <f t="shared" si="2"/>
        <v>0</v>
      </c>
      <c r="J63" s="112"/>
      <c r="K63" s="113"/>
      <c r="L63" s="113"/>
      <c r="M63" s="113"/>
      <c r="N63" s="113"/>
      <c r="O63" s="113"/>
    </row>
    <row r="64" spans="1:15" hidden="1" x14ac:dyDescent="0.25">
      <c r="A64" s="100" t="s">
        <v>317</v>
      </c>
      <c r="B64" s="100" t="s">
        <v>318</v>
      </c>
      <c r="C64" s="101">
        <v>3265.88</v>
      </c>
      <c r="D64" s="101">
        <v>3982</v>
      </c>
      <c r="E64" s="101"/>
      <c r="F64" s="65">
        <f t="shared" si="1"/>
        <v>0</v>
      </c>
      <c r="G64" s="65">
        <f t="shared" si="2"/>
        <v>0</v>
      </c>
      <c r="J64" s="112"/>
      <c r="K64" s="113"/>
      <c r="L64" s="113"/>
      <c r="M64" s="113"/>
      <c r="N64" s="113"/>
      <c r="O64" s="113"/>
    </row>
    <row r="65" spans="1:15" hidden="1" x14ac:dyDescent="0.25">
      <c r="A65" s="100" t="s">
        <v>319</v>
      </c>
      <c r="B65" s="100" t="s">
        <v>320</v>
      </c>
      <c r="C65" s="101">
        <v>2913.7</v>
      </c>
      <c r="D65" s="101">
        <v>2654</v>
      </c>
      <c r="E65" s="101"/>
      <c r="F65" s="65">
        <f t="shared" si="1"/>
        <v>0</v>
      </c>
      <c r="G65" s="65">
        <f t="shared" si="2"/>
        <v>0</v>
      </c>
      <c r="J65" s="112"/>
      <c r="K65" s="113"/>
      <c r="L65" s="113"/>
      <c r="M65" s="113"/>
      <c r="N65" s="113"/>
      <c r="O65" s="113"/>
    </row>
    <row r="66" spans="1:15" hidden="1" x14ac:dyDescent="0.25">
      <c r="A66" s="100" t="s">
        <v>321</v>
      </c>
      <c r="B66" s="100" t="s">
        <v>322</v>
      </c>
      <c r="C66" s="101">
        <v>149.31</v>
      </c>
      <c r="D66" s="101">
        <v>299</v>
      </c>
      <c r="E66" s="101"/>
      <c r="F66" s="65">
        <f t="shared" si="1"/>
        <v>0</v>
      </c>
      <c r="G66" s="65">
        <f t="shared" si="2"/>
        <v>0</v>
      </c>
      <c r="J66" s="112"/>
      <c r="K66" s="113"/>
      <c r="L66" s="113"/>
      <c r="M66" s="113"/>
      <c r="N66" s="113"/>
      <c r="O66" s="113"/>
    </row>
    <row r="67" spans="1:15" hidden="1" x14ac:dyDescent="0.25">
      <c r="A67" s="100" t="s">
        <v>323</v>
      </c>
      <c r="B67" s="100" t="s">
        <v>324</v>
      </c>
      <c r="C67" s="101">
        <v>0</v>
      </c>
      <c r="D67" s="101">
        <v>469</v>
      </c>
      <c r="E67" s="101"/>
      <c r="F67" s="65" t="e">
        <f t="shared" si="1"/>
        <v>#DIV/0!</v>
      </c>
      <c r="G67" s="65">
        <f t="shared" si="2"/>
        <v>0</v>
      </c>
      <c r="J67" s="112"/>
      <c r="K67" s="113"/>
      <c r="L67" s="113"/>
      <c r="M67" s="113"/>
      <c r="N67" s="113"/>
      <c r="O67" s="113"/>
    </row>
    <row r="68" spans="1:15" hidden="1" x14ac:dyDescent="0.25">
      <c r="A68" s="100" t="s">
        <v>325</v>
      </c>
      <c r="B68" s="100" t="s">
        <v>326</v>
      </c>
      <c r="C68" s="101">
        <v>124.43</v>
      </c>
      <c r="D68" s="101">
        <v>166</v>
      </c>
      <c r="E68" s="101"/>
      <c r="F68" s="65">
        <f t="shared" si="1"/>
        <v>0</v>
      </c>
      <c r="G68" s="65">
        <f t="shared" si="2"/>
        <v>0</v>
      </c>
      <c r="J68" s="112"/>
      <c r="K68" s="113"/>
      <c r="L68" s="113"/>
      <c r="M68" s="113"/>
      <c r="N68" s="113"/>
      <c r="O68" s="113"/>
    </row>
    <row r="69" spans="1:15" hidden="1" x14ac:dyDescent="0.25">
      <c r="A69" s="64" t="s">
        <v>331</v>
      </c>
      <c r="B69" s="64" t="s">
        <v>332</v>
      </c>
      <c r="C69" s="65">
        <f>C70</f>
        <v>2654.46</v>
      </c>
      <c r="D69" s="65">
        <f>D70</f>
        <v>3319</v>
      </c>
      <c r="E69" s="65">
        <f>E70</f>
        <v>0</v>
      </c>
      <c r="F69" s="65">
        <f t="shared" si="1"/>
        <v>0</v>
      </c>
      <c r="G69" s="65">
        <f t="shared" si="2"/>
        <v>0</v>
      </c>
      <c r="J69" s="112"/>
      <c r="K69" s="113"/>
      <c r="L69" s="113"/>
      <c r="M69" s="113"/>
      <c r="N69" s="113"/>
      <c r="O69" s="113"/>
    </row>
    <row r="70" spans="1:15" ht="14.25" hidden="1" customHeight="1" x14ac:dyDescent="0.25">
      <c r="A70" s="100" t="s">
        <v>333</v>
      </c>
      <c r="B70" s="100" t="s">
        <v>334</v>
      </c>
      <c r="C70" s="101">
        <v>2654.46</v>
      </c>
      <c r="D70" s="101">
        <v>3319</v>
      </c>
      <c r="E70" s="101"/>
      <c r="F70" s="65">
        <f t="shared" si="1"/>
        <v>0</v>
      </c>
      <c r="G70" s="65">
        <f t="shared" si="2"/>
        <v>0</v>
      </c>
      <c r="J70" s="112"/>
      <c r="K70" s="113"/>
      <c r="L70" s="113"/>
      <c r="M70" s="113"/>
      <c r="N70" s="113"/>
      <c r="O70" s="113"/>
    </row>
    <row r="71" spans="1:15" hidden="1" x14ac:dyDescent="0.25">
      <c r="A71" s="64" t="s">
        <v>337</v>
      </c>
      <c r="B71" s="64" t="s">
        <v>338</v>
      </c>
      <c r="C71" s="65">
        <f>C72+C73+C74</f>
        <v>1222.3800000000001</v>
      </c>
      <c r="D71" s="65">
        <f>D72+D73+D74</f>
        <v>1991</v>
      </c>
      <c r="E71" s="65">
        <f>E72+E73+E74</f>
        <v>0</v>
      </c>
      <c r="F71" s="65">
        <f t="shared" si="1"/>
        <v>0</v>
      </c>
      <c r="G71" s="65">
        <f t="shared" si="2"/>
        <v>0</v>
      </c>
      <c r="J71" s="112"/>
      <c r="K71" s="113"/>
      <c r="L71" s="113"/>
      <c r="M71" s="113"/>
      <c r="N71" s="113"/>
      <c r="O71" s="113"/>
    </row>
    <row r="72" spans="1:15" hidden="1" x14ac:dyDescent="0.25">
      <c r="A72" s="100" t="s">
        <v>341</v>
      </c>
      <c r="B72" s="100" t="s">
        <v>342</v>
      </c>
      <c r="C72" s="101">
        <v>0</v>
      </c>
      <c r="D72" s="101">
        <v>0</v>
      </c>
      <c r="E72" s="101"/>
      <c r="F72" s="65" t="e">
        <f t="shared" si="1"/>
        <v>#DIV/0!</v>
      </c>
      <c r="G72" s="65" t="e">
        <f t="shared" si="2"/>
        <v>#DIV/0!</v>
      </c>
      <c r="J72" s="112"/>
      <c r="K72" s="113"/>
      <c r="L72" s="113"/>
      <c r="M72" s="113"/>
      <c r="N72" s="113"/>
      <c r="O72" s="113"/>
    </row>
    <row r="73" spans="1:15" hidden="1" x14ac:dyDescent="0.25">
      <c r="A73" s="100" t="s">
        <v>343</v>
      </c>
      <c r="B73" s="100" t="s">
        <v>344</v>
      </c>
      <c r="C73" s="101">
        <v>0</v>
      </c>
      <c r="D73" s="101">
        <v>664</v>
      </c>
      <c r="E73" s="101"/>
      <c r="F73" s="65" t="e">
        <f t="shared" si="1"/>
        <v>#DIV/0!</v>
      </c>
      <c r="G73" s="65">
        <f t="shared" si="2"/>
        <v>0</v>
      </c>
      <c r="J73" s="112"/>
      <c r="K73" s="113"/>
      <c r="L73" s="113"/>
      <c r="M73" s="113"/>
      <c r="N73" s="113"/>
      <c r="O73" s="113"/>
    </row>
    <row r="74" spans="1:15" hidden="1" x14ac:dyDescent="0.25">
      <c r="A74" s="100" t="s">
        <v>345</v>
      </c>
      <c r="B74" s="100" t="s">
        <v>346</v>
      </c>
      <c r="C74" s="101">
        <v>1222.3800000000001</v>
      </c>
      <c r="D74" s="101">
        <v>1327</v>
      </c>
      <c r="E74" s="101"/>
      <c r="F74" s="65">
        <f t="shared" si="1"/>
        <v>0</v>
      </c>
      <c r="G74" s="65">
        <f t="shared" si="2"/>
        <v>0</v>
      </c>
      <c r="J74" s="112"/>
      <c r="K74" s="113"/>
      <c r="L74" s="113"/>
      <c r="M74" s="113"/>
      <c r="N74" s="113"/>
      <c r="O74" s="113"/>
    </row>
    <row r="75" spans="1:15" hidden="1" x14ac:dyDescent="0.25">
      <c r="A75" s="64" t="s">
        <v>347</v>
      </c>
      <c r="B75" s="64" t="s">
        <v>348</v>
      </c>
      <c r="C75" s="65">
        <f>C76</f>
        <v>3389.45</v>
      </c>
      <c r="D75" s="65">
        <f>D76</f>
        <v>1991</v>
      </c>
      <c r="E75" s="65">
        <f>E76</f>
        <v>0</v>
      </c>
      <c r="F75" s="65">
        <f t="shared" si="1"/>
        <v>0</v>
      </c>
      <c r="G75" s="65">
        <f t="shared" si="2"/>
        <v>0</v>
      </c>
      <c r="J75" s="112"/>
      <c r="K75" s="113"/>
      <c r="L75" s="113"/>
      <c r="M75" s="113"/>
      <c r="N75" s="113"/>
      <c r="O75" s="113"/>
    </row>
    <row r="76" spans="1:15" hidden="1" x14ac:dyDescent="0.25">
      <c r="A76" s="100" t="s">
        <v>349</v>
      </c>
      <c r="B76" s="100" t="s">
        <v>350</v>
      </c>
      <c r="C76" s="101">
        <v>3389.45</v>
      </c>
      <c r="D76" s="101">
        <v>1991</v>
      </c>
      <c r="E76" s="101"/>
      <c r="F76" s="65">
        <f t="shared" si="1"/>
        <v>0</v>
      </c>
      <c r="G76" s="65">
        <f t="shared" si="2"/>
        <v>0</v>
      </c>
      <c r="J76" s="112"/>
      <c r="K76" s="113"/>
      <c r="L76" s="113"/>
      <c r="M76" s="113"/>
      <c r="N76" s="113"/>
      <c r="O76" s="113"/>
    </row>
    <row r="77" spans="1:15" hidden="1" x14ac:dyDescent="0.25">
      <c r="A77" s="64" t="s">
        <v>351</v>
      </c>
      <c r="B77" s="64" t="s">
        <v>352</v>
      </c>
      <c r="C77" s="65">
        <f>C78+C79</f>
        <v>306.61</v>
      </c>
      <c r="D77" s="65">
        <f>D78+D79</f>
        <v>1991</v>
      </c>
      <c r="E77" s="65">
        <f>E78+E79</f>
        <v>0</v>
      </c>
      <c r="F77" s="65">
        <f t="shared" ref="F77:F140" si="7">E77/C77*100</f>
        <v>0</v>
      </c>
      <c r="G77" s="65">
        <f t="shared" ref="G77:G140" si="8">E77/D77*100</f>
        <v>0</v>
      </c>
      <c r="J77" s="112"/>
      <c r="K77" s="113"/>
      <c r="L77" s="113"/>
      <c r="M77" s="113"/>
      <c r="N77" s="113"/>
      <c r="O77" s="113"/>
    </row>
    <row r="78" spans="1:15" ht="30" hidden="1" x14ac:dyDescent="0.25">
      <c r="A78" s="100" t="s">
        <v>353</v>
      </c>
      <c r="B78" s="100" t="s">
        <v>354</v>
      </c>
      <c r="C78" s="101">
        <v>306.61</v>
      </c>
      <c r="D78" s="101">
        <v>1327</v>
      </c>
      <c r="E78" s="101"/>
      <c r="F78" s="65">
        <f t="shared" si="7"/>
        <v>0</v>
      </c>
      <c r="G78" s="65">
        <f t="shared" si="8"/>
        <v>0</v>
      </c>
      <c r="J78" s="112"/>
      <c r="K78" s="113"/>
      <c r="L78" s="113"/>
      <c r="M78" s="113"/>
      <c r="N78" s="113"/>
      <c r="O78" s="113"/>
    </row>
    <row r="79" spans="1:15" hidden="1" x14ac:dyDescent="0.25">
      <c r="A79" s="100" t="s">
        <v>355</v>
      </c>
      <c r="B79" s="100" t="s">
        <v>356</v>
      </c>
      <c r="C79" s="101">
        <v>0</v>
      </c>
      <c r="D79" s="101">
        <v>664</v>
      </c>
      <c r="E79" s="101"/>
      <c r="F79" s="65" t="e">
        <f t="shared" si="7"/>
        <v>#DIV/0!</v>
      </c>
      <c r="G79" s="65">
        <f t="shared" si="8"/>
        <v>0</v>
      </c>
      <c r="J79" s="112"/>
      <c r="K79" s="113"/>
      <c r="L79" s="113"/>
      <c r="M79" s="113"/>
      <c r="N79" s="113"/>
      <c r="O79" s="113"/>
    </row>
    <row r="80" spans="1:15" hidden="1" x14ac:dyDescent="0.25">
      <c r="A80" s="64" t="s">
        <v>357</v>
      </c>
      <c r="B80" s="64" t="s">
        <v>358</v>
      </c>
      <c r="C80" s="65">
        <f t="shared" ref="C80:E81" si="9">C81</f>
        <v>0</v>
      </c>
      <c r="D80" s="65">
        <f t="shared" si="9"/>
        <v>0</v>
      </c>
      <c r="E80" s="65">
        <f t="shared" si="9"/>
        <v>0</v>
      </c>
      <c r="F80" s="65" t="e">
        <f t="shared" si="7"/>
        <v>#DIV/0!</v>
      </c>
      <c r="G80" s="65" t="e">
        <f t="shared" si="8"/>
        <v>#DIV/0!</v>
      </c>
      <c r="J80" s="112"/>
      <c r="K80" s="113"/>
      <c r="L80" s="113"/>
      <c r="M80" s="113"/>
      <c r="N80" s="113"/>
      <c r="O80" s="113"/>
    </row>
    <row r="81" spans="1:15" hidden="1" x14ac:dyDescent="0.25">
      <c r="A81" s="64" t="s">
        <v>359</v>
      </c>
      <c r="B81" s="64" t="s">
        <v>358</v>
      </c>
      <c r="C81" s="65">
        <f t="shared" si="9"/>
        <v>0</v>
      </c>
      <c r="D81" s="65">
        <f t="shared" si="9"/>
        <v>0</v>
      </c>
      <c r="E81" s="65">
        <f t="shared" si="9"/>
        <v>0</v>
      </c>
      <c r="F81" s="65" t="e">
        <f t="shared" si="7"/>
        <v>#DIV/0!</v>
      </c>
      <c r="G81" s="65" t="e">
        <f t="shared" si="8"/>
        <v>#DIV/0!</v>
      </c>
      <c r="J81" s="112"/>
      <c r="K81" s="113"/>
      <c r="L81" s="113"/>
      <c r="M81" s="113"/>
      <c r="N81" s="113"/>
      <c r="O81" s="113"/>
    </row>
    <row r="82" spans="1:15" hidden="1" x14ac:dyDescent="0.25">
      <c r="A82" s="100" t="s">
        <v>360</v>
      </c>
      <c r="B82" s="100" t="s">
        <v>361</v>
      </c>
      <c r="C82" s="101">
        <v>0</v>
      </c>
      <c r="D82" s="101">
        <v>0</v>
      </c>
      <c r="E82" s="101"/>
      <c r="F82" s="65" t="e">
        <f t="shared" si="7"/>
        <v>#DIV/0!</v>
      </c>
      <c r="G82" s="65" t="e">
        <f t="shared" si="8"/>
        <v>#DIV/0!</v>
      </c>
      <c r="J82" s="112"/>
      <c r="K82" s="113"/>
      <c r="L82" s="113"/>
      <c r="M82" s="113"/>
      <c r="N82" s="113"/>
      <c r="O82" s="113"/>
    </row>
    <row r="83" spans="1:15" hidden="1" x14ac:dyDescent="0.25">
      <c r="A83" s="64" t="s">
        <v>364</v>
      </c>
      <c r="B83" s="64" t="s">
        <v>365</v>
      </c>
      <c r="C83" s="65">
        <f>C84+C87+C89+C91+C94</f>
        <v>12166.11</v>
      </c>
      <c r="D83" s="65">
        <f>D84+D87+D89+D91+D94</f>
        <v>5444</v>
      </c>
      <c r="E83" s="65">
        <f>E84+E87+E89+E91+E94</f>
        <v>0</v>
      </c>
      <c r="F83" s="65">
        <f t="shared" si="7"/>
        <v>0</v>
      </c>
      <c r="G83" s="65">
        <f t="shared" si="8"/>
        <v>0</v>
      </c>
      <c r="J83" s="112"/>
      <c r="K83" s="113"/>
      <c r="L83" s="113"/>
      <c r="M83" s="113"/>
      <c r="N83" s="113"/>
      <c r="O83" s="113"/>
    </row>
    <row r="84" spans="1:15" hidden="1" x14ac:dyDescent="0.25">
      <c r="A84" s="64" t="s">
        <v>366</v>
      </c>
      <c r="B84" s="64" t="s">
        <v>367</v>
      </c>
      <c r="C84" s="65">
        <f>C85+C86</f>
        <v>4116.87</v>
      </c>
      <c r="D84" s="65">
        <f>D85+D86</f>
        <v>4369</v>
      </c>
      <c r="E84" s="65">
        <f>E85+E86</f>
        <v>0</v>
      </c>
      <c r="F84" s="65">
        <f t="shared" si="7"/>
        <v>0</v>
      </c>
      <c r="G84" s="65">
        <f t="shared" si="8"/>
        <v>0</v>
      </c>
      <c r="J84" s="112"/>
      <c r="K84" s="113"/>
      <c r="L84" s="113"/>
      <c r="M84" s="113"/>
      <c r="N84" s="113"/>
      <c r="O84" s="113"/>
    </row>
    <row r="85" spans="1:15" hidden="1" x14ac:dyDescent="0.25">
      <c r="A85" s="100" t="s">
        <v>368</v>
      </c>
      <c r="B85" s="100" t="s">
        <v>369</v>
      </c>
      <c r="C85" s="101">
        <v>0</v>
      </c>
      <c r="D85" s="101">
        <v>1050</v>
      </c>
      <c r="E85" s="101"/>
      <c r="F85" s="65" t="e">
        <f t="shared" si="7"/>
        <v>#DIV/0!</v>
      </c>
      <c r="G85" s="65">
        <f t="shared" si="8"/>
        <v>0</v>
      </c>
      <c r="J85" s="112"/>
      <c r="K85" s="113"/>
      <c r="L85" s="113"/>
      <c r="M85" s="113"/>
      <c r="N85" s="113"/>
      <c r="O85" s="113"/>
    </row>
    <row r="86" spans="1:15" hidden="1" x14ac:dyDescent="0.25">
      <c r="A86" s="100" t="s">
        <v>370</v>
      </c>
      <c r="B86" s="100" t="s">
        <v>371</v>
      </c>
      <c r="C86" s="101">
        <v>4116.87</v>
      </c>
      <c r="D86" s="101">
        <v>3319</v>
      </c>
      <c r="E86" s="101"/>
      <c r="F86" s="65">
        <f t="shared" si="7"/>
        <v>0</v>
      </c>
      <c r="G86" s="65">
        <f t="shared" si="8"/>
        <v>0</v>
      </c>
      <c r="J86" s="112"/>
      <c r="K86" s="113"/>
      <c r="L86" s="113"/>
      <c r="M86" s="113"/>
      <c r="N86" s="113"/>
      <c r="O86" s="113"/>
    </row>
    <row r="87" spans="1:15" hidden="1" x14ac:dyDescent="0.25">
      <c r="A87" s="64" t="s">
        <v>375</v>
      </c>
      <c r="B87" s="64" t="s">
        <v>376</v>
      </c>
      <c r="C87" s="65">
        <f>C88</f>
        <v>0</v>
      </c>
      <c r="D87" s="65">
        <f>D88</f>
        <v>0</v>
      </c>
      <c r="E87" s="65">
        <f>E88</f>
        <v>0</v>
      </c>
      <c r="F87" s="65" t="e">
        <f t="shared" si="7"/>
        <v>#DIV/0!</v>
      </c>
      <c r="G87" s="65" t="e">
        <f t="shared" si="8"/>
        <v>#DIV/0!</v>
      </c>
      <c r="J87" s="112"/>
      <c r="K87" s="113"/>
      <c r="L87" s="113"/>
      <c r="M87" s="113"/>
      <c r="N87" s="113"/>
      <c r="O87" s="113"/>
    </row>
    <row r="88" spans="1:15" hidden="1" x14ac:dyDescent="0.25">
      <c r="A88" s="100" t="s">
        <v>377</v>
      </c>
      <c r="B88" s="100" t="s">
        <v>376</v>
      </c>
      <c r="C88" s="101">
        <v>0</v>
      </c>
      <c r="D88" s="101">
        <v>0</v>
      </c>
      <c r="E88" s="101"/>
      <c r="F88" s="65" t="e">
        <f t="shared" si="7"/>
        <v>#DIV/0!</v>
      </c>
      <c r="G88" s="65" t="e">
        <f t="shared" si="8"/>
        <v>#DIV/0!</v>
      </c>
      <c r="J88" s="112"/>
      <c r="K88" s="113"/>
      <c r="L88" s="113"/>
      <c r="M88" s="113"/>
      <c r="N88" s="113"/>
      <c r="O88" s="113"/>
    </row>
    <row r="89" spans="1:15" hidden="1" x14ac:dyDescent="0.25">
      <c r="A89" s="64" t="s">
        <v>378</v>
      </c>
      <c r="B89" s="64" t="s">
        <v>379</v>
      </c>
      <c r="C89" s="65">
        <f>C90</f>
        <v>1420.13</v>
      </c>
      <c r="D89" s="65">
        <f>D90</f>
        <v>743</v>
      </c>
      <c r="E89" s="65">
        <f>E90</f>
        <v>0</v>
      </c>
      <c r="F89" s="65">
        <f t="shared" si="7"/>
        <v>0</v>
      </c>
      <c r="G89" s="65">
        <f t="shared" si="8"/>
        <v>0</v>
      </c>
      <c r="J89" s="112"/>
      <c r="K89" s="113"/>
      <c r="L89" s="113"/>
      <c r="M89" s="113"/>
      <c r="N89" s="113"/>
      <c r="O89" s="113"/>
    </row>
    <row r="90" spans="1:15" hidden="1" x14ac:dyDescent="0.25">
      <c r="A90" s="100" t="s">
        <v>380</v>
      </c>
      <c r="B90" s="100" t="s">
        <v>381</v>
      </c>
      <c r="C90" s="101">
        <v>1420.13</v>
      </c>
      <c r="D90" s="101">
        <v>743</v>
      </c>
      <c r="E90" s="101"/>
      <c r="F90" s="65">
        <f t="shared" si="7"/>
        <v>0</v>
      </c>
      <c r="G90" s="65">
        <f t="shared" si="8"/>
        <v>0</v>
      </c>
      <c r="J90" s="112"/>
      <c r="K90" s="113"/>
      <c r="L90" s="113"/>
      <c r="M90" s="113"/>
      <c r="N90" s="113"/>
      <c r="O90" s="113"/>
    </row>
    <row r="91" spans="1:15" hidden="1" x14ac:dyDescent="0.25">
      <c r="A91" s="64" t="s">
        <v>382</v>
      </c>
      <c r="B91" s="64" t="s">
        <v>383</v>
      </c>
      <c r="C91" s="65">
        <f>C92+C93</f>
        <v>73</v>
      </c>
      <c r="D91" s="65">
        <f>D92+D93</f>
        <v>332</v>
      </c>
      <c r="E91" s="65">
        <f>E92+E93</f>
        <v>0</v>
      </c>
      <c r="F91" s="65">
        <f t="shared" si="7"/>
        <v>0</v>
      </c>
      <c r="G91" s="65">
        <f t="shared" si="8"/>
        <v>0</v>
      </c>
      <c r="J91" s="112"/>
      <c r="K91" s="113"/>
      <c r="L91" s="113"/>
      <c r="M91" s="113"/>
      <c r="N91" s="113"/>
      <c r="O91" s="113"/>
    </row>
    <row r="92" spans="1:15" hidden="1" x14ac:dyDescent="0.25">
      <c r="A92" s="100" t="s">
        <v>384</v>
      </c>
      <c r="B92" s="100" t="s">
        <v>385</v>
      </c>
      <c r="C92" s="101">
        <v>0</v>
      </c>
      <c r="D92" s="101">
        <v>0</v>
      </c>
      <c r="E92" s="101"/>
      <c r="F92" s="65" t="e">
        <f t="shared" si="7"/>
        <v>#DIV/0!</v>
      </c>
      <c r="G92" s="65" t="e">
        <f t="shared" si="8"/>
        <v>#DIV/0!</v>
      </c>
      <c r="J92" s="112"/>
      <c r="K92" s="113"/>
      <c r="L92" s="113"/>
      <c r="M92" s="113"/>
      <c r="N92" s="113"/>
      <c r="O92" s="113"/>
    </row>
    <row r="93" spans="1:15" hidden="1" x14ac:dyDescent="0.25">
      <c r="A93" s="100" t="s">
        <v>389</v>
      </c>
      <c r="B93" s="100" t="s">
        <v>386</v>
      </c>
      <c r="C93" s="101">
        <v>73</v>
      </c>
      <c r="D93" s="101">
        <v>332</v>
      </c>
      <c r="E93" s="101"/>
      <c r="F93" s="65">
        <f t="shared" si="7"/>
        <v>0</v>
      </c>
      <c r="G93" s="65">
        <f t="shared" si="8"/>
        <v>0</v>
      </c>
      <c r="J93" s="112"/>
      <c r="K93" s="113"/>
      <c r="L93" s="113"/>
      <c r="M93" s="113"/>
      <c r="N93" s="113"/>
      <c r="O93" s="113"/>
    </row>
    <row r="94" spans="1:15" hidden="1" x14ac:dyDescent="0.25">
      <c r="A94" s="64" t="s">
        <v>393</v>
      </c>
      <c r="B94" s="64" t="s">
        <v>365</v>
      </c>
      <c r="C94" s="65">
        <f>C95+C96</f>
        <v>6556.11</v>
      </c>
      <c r="D94" s="65">
        <f>D95+D96</f>
        <v>0</v>
      </c>
      <c r="E94" s="65">
        <f>E95+E96</f>
        <v>0</v>
      </c>
      <c r="F94" s="65">
        <f t="shared" si="7"/>
        <v>0</v>
      </c>
      <c r="G94" s="65" t="e">
        <f t="shared" si="8"/>
        <v>#DIV/0!</v>
      </c>
      <c r="J94" s="112"/>
      <c r="K94" s="113"/>
      <c r="L94" s="113"/>
      <c r="M94" s="113"/>
      <c r="N94" s="113"/>
      <c r="O94" s="113"/>
    </row>
    <row r="95" spans="1:15" hidden="1" x14ac:dyDescent="0.25">
      <c r="A95" s="100" t="s">
        <v>394</v>
      </c>
      <c r="B95" s="100" t="s">
        <v>395</v>
      </c>
      <c r="C95" s="101">
        <v>0</v>
      </c>
      <c r="D95" s="101">
        <v>0</v>
      </c>
      <c r="E95" s="101"/>
      <c r="F95" s="65" t="e">
        <f t="shared" si="7"/>
        <v>#DIV/0!</v>
      </c>
      <c r="G95" s="65" t="e">
        <f t="shared" si="8"/>
        <v>#DIV/0!</v>
      </c>
      <c r="J95" s="112"/>
      <c r="K95" s="113"/>
      <c r="L95" s="113"/>
      <c r="M95" s="113"/>
      <c r="N95" s="113"/>
      <c r="O95" s="113"/>
    </row>
    <row r="96" spans="1:15" hidden="1" x14ac:dyDescent="0.25">
      <c r="A96" s="100" t="s">
        <v>396</v>
      </c>
      <c r="B96" s="100" t="s">
        <v>365</v>
      </c>
      <c r="C96" s="101">
        <v>6556.11</v>
      </c>
      <c r="D96" s="101">
        <v>0</v>
      </c>
      <c r="E96" s="101"/>
      <c r="F96" s="65">
        <f t="shared" si="7"/>
        <v>0</v>
      </c>
      <c r="G96" s="65" t="e">
        <f t="shared" si="8"/>
        <v>#DIV/0!</v>
      </c>
      <c r="J96" s="112"/>
      <c r="K96" s="113"/>
      <c r="L96" s="113"/>
      <c r="M96" s="113"/>
      <c r="N96" s="113"/>
      <c r="O96" s="113"/>
    </row>
    <row r="97" spans="1:15" x14ac:dyDescent="0.25">
      <c r="A97" s="64" t="s">
        <v>397</v>
      </c>
      <c r="B97" s="64" t="s">
        <v>398</v>
      </c>
      <c r="C97" s="65">
        <f t="shared" ref="C97:E99" si="10">C98</f>
        <v>1086.97</v>
      </c>
      <c r="D97" s="65">
        <v>1000</v>
      </c>
      <c r="E97" s="65">
        <v>804.83</v>
      </c>
      <c r="F97" s="65">
        <f t="shared" si="7"/>
        <v>74.043441861320929</v>
      </c>
      <c r="G97" s="65">
        <f t="shared" si="8"/>
        <v>80.483000000000004</v>
      </c>
      <c r="J97" s="111"/>
      <c r="K97" s="110"/>
      <c r="L97" s="110"/>
      <c r="M97" s="110"/>
      <c r="N97" s="110"/>
      <c r="O97" s="110"/>
    </row>
    <row r="98" spans="1:15" hidden="1" x14ac:dyDescent="0.25">
      <c r="A98" s="64" t="s">
        <v>405</v>
      </c>
      <c r="B98" s="64" t="s">
        <v>406</v>
      </c>
      <c r="C98" s="65">
        <f t="shared" si="10"/>
        <v>1086.97</v>
      </c>
      <c r="D98" s="65">
        <f t="shared" si="10"/>
        <v>730</v>
      </c>
      <c r="E98" s="65">
        <f t="shared" si="10"/>
        <v>0</v>
      </c>
      <c r="F98" s="65">
        <f t="shared" si="7"/>
        <v>0</v>
      </c>
      <c r="G98" s="65">
        <f t="shared" si="8"/>
        <v>0</v>
      </c>
    </row>
    <row r="99" spans="1:15" hidden="1" x14ac:dyDescent="0.25">
      <c r="A99" s="64" t="s">
        <v>407</v>
      </c>
      <c r="B99" s="64" t="s">
        <v>408</v>
      </c>
      <c r="C99" s="65">
        <f t="shared" si="10"/>
        <v>1086.97</v>
      </c>
      <c r="D99" s="65">
        <f t="shared" si="10"/>
        <v>730</v>
      </c>
      <c r="E99" s="65">
        <f t="shared" si="10"/>
        <v>0</v>
      </c>
      <c r="F99" s="65">
        <f t="shared" si="7"/>
        <v>0</v>
      </c>
      <c r="G99" s="65">
        <f t="shared" si="8"/>
        <v>0</v>
      </c>
    </row>
    <row r="100" spans="1:15" hidden="1" x14ac:dyDescent="0.25">
      <c r="A100" s="100" t="s">
        <v>409</v>
      </c>
      <c r="B100" s="100" t="s">
        <v>410</v>
      </c>
      <c r="C100" s="101">
        <v>1086.97</v>
      </c>
      <c r="D100" s="101">
        <v>730</v>
      </c>
      <c r="E100" s="101"/>
      <c r="F100" s="65">
        <f t="shared" si="7"/>
        <v>0</v>
      </c>
      <c r="G100" s="65">
        <f t="shared" si="8"/>
        <v>0</v>
      </c>
    </row>
    <row r="101" spans="1:15" x14ac:dyDescent="0.25">
      <c r="A101" s="102" t="s">
        <v>504</v>
      </c>
      <c r="B101" s="102"/>
      <c r="C101" s="103">
        <f>C102+C125</f>
        <v>31557.379999999997</v>
      </c>
      <c r="D101" s="103">
        <f>D102+D125</f>
        <v>43217.599999999999</v>
      </c>
      <c r="E101" s="103">
        <f t="shared" ref="E101" si="11">E102+E125</f>
        <v>45138.49</v>
      </c>
      <c r="F101" s="65">
        <f t="shared" si="7"/>
        <v>143.03624065115673</v>
      </c>
      <c r="G101" s="65">
        <f t="shared" si="8"/>
        <v>104.44469382844026</v>
      </c>
      <c r="K101" s="59"/>
      <c r="L101" s="59"/>
      <c r="M101" s="59"/>
      <c r="N101" s="59"/>
      <c r="O101" s="59"/>
    </row>
    <row r="102" spans="1:15" x14ac:dyDescent="0.25">
      <c r="A102" s="104" t="s">
        <v>505</v>
      </c>
      <c r="B102" s="104"/>
      <c r="C102" s="105">
        <f t="shared" ref="C102:E103" si="12">C103</f>
        <v>0</v>
      </c>
      <c r="D102" s="105">
        <f t="shared" si="12"/>
        <v>4353.1000000000004</v>
      </c>
      <c r="E102" s="105">
        <f t="shared" si="12"/>
        <v>2715.9700000000003</v>
      </c>
      <c r="F102" s="65">
        <v>0</v>
      </c>
      <c r="G102" s="65">
        <f t="shared" si="8"/>
        <v>62.391628954078705</v>
      </c>
    </row>
    <row r="103" spans="1:15" x14ac:dyDescent="0.25">
      <c r="A103" s="98" t="s">
        <v>503</v>
      </c>
      <c r="B103" s="98"/>
      <c r="C103" s="99">
        <f t="shared" si="12"/>
        <v>0</v>
      </c>
      <c r="D103" s="99">
        <f t="shared" si="12"/>
        <v>4353.1000000000004</v>
      </c>
      <c r="E103" s="99">
        <f t="shared" si="12"/>
        <v>2715.9700000000003</v>
      </c>
      <c r="F103" s="65">
        <v>0</v>
      </c>
      <c r="G103" s="65">
        <f t="shared" si="8"/>
        <v>62.391628954078705</v>
      </c>
    </row>
    <row r="104" spans="1:15" x14ac:dyDescent="0.25">
      <c r="A104" s="64" t="s">
        <v>175</v>
      </c>
      <c r="B104" s="64" t="s">
        <v>176</v>
      </c>
      <c r="C104" s="65">
        <f>C105+C116</f>
        <v>0</v>
      </c>
      <c r="D104" s="65">
        <f>D105+D116</f>
        <v>4353.1000000000004</v>
      </c>
      <c r="E104" s="65">
        <f t="shared" ref="E104" si="13">E105+E116</f>
        <v>2715.9700000000003</v>
      </c>
      <c r="F104" s="65">
        <v>0</v>
      </c>
      <c r="G104" s="65">
        <f t="shared" si="8"/>
        <v>62.391628954078705</v>
      </c>
    </row>
    <row r="105" spans="1:15" x14ac:dyDescent="0.25">
      <c r="A105" s="64" t="s">
        <v>177</v>
      </c>
      <c r="B105" s="64" t="s">
        <v>178</v>
      </c>
      <c r="C105" s="65">
        <f>C106+C109+C113</f>
        <v>0</v>
      </c>
      <c r="D105" s="65">
        <v>3970</v>
      </c>
      <c r="E105" s="65">
        <v>2571.19</v>
      </c>
      <c r="F105" s="65">
        <v>0</v>
      </c>
      <c r="G105" s="65">
        <f t="shared" si="8"/>
        <v>64.765491183879092</v>
      </c>
    </row>
    <row r="106" spans="1:15" hidden="1" x14ac:dyDescent="0.25">
      <c r="A106" s="64" t="s">
        <v>179</v>
      </c>
      <c r="B106" s="64" t="s">
        <v>180</v>
      </c>
      <c r="C106" s="65">
        <f>C107</f>
        <v>0</v>
      </c>
      <c r="D106" s="65">
        <f>D107</f>
        <v>0</v>
      </c>
      <c r="E106" s="65">
        <f t="shared" ref="E106" si="14">E107</f>
        <v>0</v>
      </c>
      <c r="F106" s="65" t="e">
        <f t="shared" si="7"/>
        <v>#DIV/0!</v>
      </c>
      <c r="G106" s="65" t="e">
        <f t="shared" si="8"/>
        <v>#DIV/0!</v>
      </c>
    </row>
    <row r="107" spans="1:15" hidden="1" x14ac:dyDescent="0.25">
      <c r="A107" s="64" t="s">
        <v>181</v>
      </c>
      <c r="B107" s="64" t="s">
        <v>182</v>
      </c>
      <c r="C107" s="106">
        <f>C108</f>
        <v>0</v>
      </c>
      <c r="D107" s="106">
        <f>D108</f>
        <v>0</v>
      </c>
      <c r="E107" s="106">
        <f t="shared" ref="E107" si="15">E108</f>
        <v>0</v>
      </c>
      <c r="F107" s="65" t="e">
        <f t="shared" si="7"/>
        <v>#DIV/0!</v>
      </c>
      <c r="G107" s="65" t="e">
        <f t="shared" si="8"/>
        <v>#DIV/0!</v>
      </c>
    </row>
    <row r="108" spans="1:15" hidden="1" x14ac:dyDescent="0.25">
      <c r="A108" s="100" t="s">
        <v>183</v>
      </c>
      <c r="B108" s="100" t="s">
        <v>184</v>
      </c>
      <c r="C108" s="101">
        <v>0</v>
      </c>
      <c r="D108" s="101">
        <v>0</v>
      </c>
      <c r="E108" s="101"/>
      <c r="F108" s="65" t="e">
        <f t="shared" si="7"/>
        <v>#DIV/0!</v>
      </c>
      <c r="G108" s="65" t="e">
        <f t="shared" si="8"/>
        <v>#DIV/0!</v>
      </c>
    </row>
    <row r="109" spans="1:15" hidden="1" x14ac:dyDescent="0.25">
      <c r="A109" s="64" t="s">
        <v>193</v>
      </c>
      <c r="B109" s="64" t="s">
        <v>194</v>
      </c>
      <c r="C109" s="65">
        <f>C110</f>
        <v>0</v>
      </c>
      <c r="D109" s="65">
        <f>D110</f>
        <v>0</v>
      </c>
      <c r="E109" s="65">
        <f t="shared" ref="E109" si="16">E110</f>
        <v>0</v>
      </c>
      <c r="F109" s="65" t="e">
        <f t="shared" si="7"/>
        <v>#DIV/0!</v>
      </c>
      <c r="G109" s="65" t="e">
        <f t="shared" si="8"/>
        <v>#DIV/0!</v>
      </c>
    </row>
    <row r="110" spans="1:15" hidden="1" x14ac:dyDescent="0.25">
      <c r="A110" s="64" t="s">
        <v>195</v>
      </c>
      <c r="B110" s="64" t="s">
        <v>194</v>
      </c>
      <c r="C110" s="106">
        <f>C111+C112</f>
        <v>0</v>
      </c>
      <c r="D110" s="106">
        <f>D111+D112</f>
        <v>0</v>
      </c>
      <c r="E110" s="106">
        <f t="shared" ref="E110" si="17">E111+E112</f>
        <v>0</v>
      </c>
      <c r="F110" s="65" t="e">
        <f t="shared" si="7"/>
        <v>#DIV/0!</v>
      </c>
      <c r="G110" s="65" t="e">
        <f t="shared" si="8"/>
        <v>#DIV/0!</v>
      </c>
    </row>
    <row r="111" spans="1:15" hidden="1" x14ac:dyDescent="0.25">
      <c r="A111" s="100" t="s">
        <v>198</v>
      </c>
      <c r="B111" s="100" t="s">
        <v>199</v>
      </c>
      <c r="C111" s="101">
        <v>0</v>
      </c>
      <c r="D111" s="101">
        <v>0</v>
      </c>
      <c r="E111" s="101"/>
      <c r="F111" s="65" t="e">
        <f t="shared" si="7"/>
        <v>#DIV/0!</v>
      </c>
      <c r="G111" s="65" t="e">
        <f t="shared" si="8"/>
        <v>#DIV/0!</v>
      </c>
    </row>
    <row r="112" spans="1:15" hidden="1" x14ac:dyDescent="0.25">
      <c r="A112" s="100" t="s">
        <v>203</v>
      </c>
      <c r="B112" s="100" t="s">
        <v>204</v>
      </c>
      <c r="C112" s="101">
        <v>0</v>
      </c>
      <c r="D112" s="101">
        <v>0</v>
      </c>
      <c r="E112" s="101"/>
      <c r="F112" s="65" t="e">
        <f t="shared" si="7"/>
        <v>#DIV/0!</v>
      </c>
      <c r="G112" s="65" t="e">
        <f t="shared" si="8"/>
        <v>#DIV/0!</v>
      </c>
    </row>
    <row r="113" spans="1:7" hidden="1" x14ac:dyDescent="0.25">
      <c r="A113" s="64" t="s">
        <v>207</v>
      </c>
      <c r="B113" s="64" t="s">
        <v>208</v>
      </c>
      <c r="C113" s="65">
        <f>C114</f>
        <v>0</v>
      </c>
      <c r="D113" s="65">
        <f>D114</f>
        <v>0</v>
      </c>
      <c r="E113" s="65">
        <f>E114</f>
        <v>0</v>
      </c>
      <c r="F113" s="65" t="e">
        <f t="shared" si="7"/>
        <v>#DIV/0!</v>
      </c>
      <c r="G113" s="65" t="e">
        <f t="shared" si="8"/>
        <v>#DIV/0!</v>
      </c>
    </row>
    <row r="114" spans="1:7" hidden="1" x14ac:dyDescent="0.25">
      <c r="A114" s="64" t="s">
        <v>209</v>
      </c>
      <c r="B114" s="64" t="s">
        <v>210</v>
      </c>
      <c r="C114" s="106">
        <f>C115</f>
        <v>0</v>
      </c>
      <c r="D114" s="106">
        <f>D115</f>
        <v>0</v>
      </c>
      <c r="E114" s="106">
        <f t="shared" ref="E114" si="18">E115</f>
        <v>0</v>
      </c>
      <c r="F114" s="65" t="e">
        <f t="shared" si="7"/>
        <v>#DIV/0!</v>
      </c>
      <c r="G114" s="65" t="e">
        <f t="shared" si="8"/>
        <v>#DIV/0!</v>
      </c>
    </row>
    <row r="115" spans="1:7" hidden="1" x14ac:dyDescent="0.25">
      <c r="A115" s="100" t="s">
        <v>211</v>
      </c>
      <c r="B115" s="100" t="s">
        <v>210</v>
      </c>
      <c r="C115" s="101">
        <v>0</v>
      </c>
      <c r="D115" s="101">
        <v>0</v>
      </c>
      <c r="E115" s="101"/>
      <c r="F115" s="65" t="e">
        <f t="shared" si="7"/>
        <v>#DIV/0!</v>
      </c>
      <c r="G115" s="65" t="e">
        <f t="shared" si="8"/>
        <v>#DIV/0!</v>
      </c>
    </row>
    <row r="116" spans="1:7" x14ac:dyDescent="0.25">
      <c r="A116" s="64" t="s">
        <v>217</v>
      </c>
      <c r="B116" s="64" t="s">
        <v>218</v>
      </c>
      <c r="C116" s="65">
        <f>C117+C122</f>
        <v>0</v>
      </c>
      <c r="D116" s="65">
        <v>383.1</v>
      </c>
      <c r="E116" s="65">
        <v>144.78</v>
      </c>
      <c r="F116" s="65">
        <v>0</v>
      </c>
      <c r="G116" s="65">
        <f t="shared" si="8"/>
        <v>37.791699295223182</v>
      </c>
    </row>
    <row r="117" spans="1:7" hidden="1" x14ac:dyDescent="0.25">
      <c r="A117" s="64" t="s">
        <v>219</v>
      </c>
      <c r="B117" s="64" t="s">
        <v>220</v>
      </c>
      <c r="C117" s="65">
        <f>C118+C120</f>
        <v>0</v>
      </c>
      <c r="D117" s="65">
        <f>D118+D120</f>
        <v>0</v>
      </c>
      <c r="E117" s="65">
        <f>E118+E120</f>
        <v>0</v>
      </c>
      <c r="F117" s="65" t="e">
        <f t="shared" si="7"/>
        <v>#DIV/0!</v>
      </c>
      <c r="G117" s="65" t="e">
        <f t="shared" si="8"/>
        <v>#DIV/0!</v>
      </c>
    </row>
    <row r="118" spans="1:7" hidden="1" x14ac:dyDescent="0.25">
      <c r="A118" s="64" t="s">
        <v>221</v>
      </c>
      <c r="B118" s="64" t="s">
        <v>222</v>
      </c>
      <c r="C118" s="65">
        <f>C119</f>
        <v>0</v>
      </c>
      <c r="D118" s="65">
        <f>D119</f>
        <v>0</v>
      </c>
      <c r="E118" s="65">
        <f>E119</f>
        <v>0</v>
      </c>
      <c r="F118" s="65" t="e">
        <f t="shared" si="7"/>
        <v>#DIV/0!</v>
      </c>
      <c r="G118" s="65" t="e">
        <f t="shared" si="8"/>
        <v>#DIV/0!</v>
      </c>
    </row>
    <row r="119" spans="1:7" hidden="1" x14ac:dyDescent="0.25">
      <c r="A119" s="100" t="s">
        <v>223</v>
      </c>
      <c r="B119" s="100" t="s">
        <v>224</v>
      </c>
      <c r="C119" s="101">
        <v>0</v>
      </c>
      <c r="D119" s="101">
        <v>0</v>
      </c>
      <c r="E119" s="101"/>
      <c r="F119" s="65" t="e">
        <f t="shared" si="7"/>
        <v>#DIV/0!</v>
      </c>
      <c r="G119" s="65" t="e">
        <f t="shared" si="8"/>
        <v>#DIV/0!</v>
      </c>
    </row>
    <row r="120" spans="1:7" ht="26.25" hidden="1" x14ac:dyDescent="0.25">
      <c r="A120" s="64" t="s">
        <v>238</v>
      </c>
      <c r="B120" s="64" t="s">
        <v>239</v>
      </c>
      <c r="C120" s="65">
        <f>C121</f>
        <v>0</v>
      </c>
      <c r="D120" s="65">
        <f>D121</f>
        <v>0</v>
      </c>
      <c r="E120" s="65">
        <f>E121</f>
        <v>0</v>
      </c>
      <c r="F120" s="65" t="e">
        <f t="shared" si="7"/>
        <v>#DIV/0!</v>
      </c>
      <c r="G120" s="65" t="e">
        <f t="shared" si="8"/>
        <v>#DIV/0!</v>
      </c>
    </row>
    <row r="121" spans="1:7" hidden="1" x14ac:dyDescent="0.25">
      <c r="A121" s="100" t="s">
        <v>240</v>
      </c>
      <c r="B121" s="100" t="s">
        <v>241</v>
      </c>
      <c r="C121" s="101">
        <v>0</v>
      </c>
      <c r="D121" s="101">
        <v>0</v>
      </c>
      <c r="E121" s="101"/>
      <c r="F121" s="65" t="e">
        <f t="shared" si="7"/>
        <v>#DIV/0!</v>
      </c>
      <c r="G121" s="65" t="e">
        <f t="shared" si="8"/>
        <v>#DIV/0!</v>
      </c>
    </row>
    <row r="122" spans="1:7" hidden="1" x14ac:dyDescent="0.25">
      <c r="A122" s="64" t="s">
        <v>364</v>
      </c>
      <c r="B122" s="64" t="s">
        <v>365</v>
      </c>
      <c r="C122" s="65">
        <f t="shared" ref="C122:E123" si="19">C123</f>
        <v>0</v>
      </c>
      <c r="D122" s="65">
        <f t="shared" si="19"/>
        <v>0</v>
      </c>
      <c r="E122" s="65">
        <f t="shared" si="19"/>
        <v>0</v>
      </c>
      <c r="F122" s="65" t="e">
        <f t="shared" si="7"/>
        <v>#DIV/0!</v>
      </c>
      <c r="G122" s="65" t="e">
        <f t="shared" si="8"/>
        <v>#DIV/0!</v>
      </c>
    </row>
    <row r="123" spans="1:7" hidden="1" x14ac:dyDescent="0.25">
      <c r="A123" s="64" t="s">
        <v>366</v>
      </c>
      <c r="B123" s="64" t="s">
        <v>367</v>
      </c>
      <c r="C123" s="106">
        <f t="shared" si="19"/>
        <v>0</v>
      </c>
      <c r="D123" s="106">
        <f t="shared" si="19"/>
        <v>0</v>
      </c>
      <c r="E123" s="106">
        <f t="shared" si="19"/>
        <v>0</v>
      </c>
      <c r="F123" s="65" t="e">
        <f t="shared" si="7"/>
        <v>#DIV/0!</v>
      </c>
      <c r="G123" s="65" t="e">
        <f t="shared" si="8"/>
        <v>#DIV/0!</v>
      </c>
    </row>
    <row r="124" spans="1:7" hidden="1" x14ac:dyDescent="0.25">
      <c r="A124" s="100" t="s">
        <v>372</v>
      </c>
      <c r="B124" s="100" t="s">
        <v>373</v>
      </c>
      <c r="C124" s="101">
        <v>0</v>
      </c>
      <c r="D124" s="101">
        <v>0</v>
      </c>
      <c r="E124" s="101">
        <v>0</v>
      </c>
      <c r="F124" s="65" t="e">
        <f t="shared" si="7"/>
        <v>#DIV/0!</v>
      </c>
      <c r="G124" s="65" t="e">
        <f t="shared" si="8"/>
        <v>#DIV/0!</v>
      </c>
    </row>
    <row r="125" spans="1:7" x14ac:dyDescent="0.25">
      <c r="A125" s="104" t="s">
        <v>506</v>
      </c>
      <c r="B125" s="104"/>
      <c r="C125" s="105">
        <f t="shared" ref="C125:E127" si="20">C126</f>
        <v>31557.379999999997</v>
      </c>
      <c r="D125" s="105">
        <f t="shared" si="20"/>
        <v>38864.5</v>
      </c>
      <c r="E125" s="105">
        <f t="shared" si="20"/>
        <v>42422.52</v>
      </c>
      <c r="F125" s="65">
        <f t="shared" si="7"/>
        <v>134.42979106630526</v>
      </c>
      <c r="G125" s="65">
        <f t="shared" si="8"/>
        <v>109.15493573827013</v>
      </c>
    </row>
    <row r="126" spans="1:7" x14ac:dyDescent="0.25">
      <c r="A126" s="96" t="s">
        <v>502</v>
      </c>
      <c r="B126" s="96"/>
      <c r="C126" s="97">
        <f t="shared" si="20"/>
        <v>31557.379999999997</v>
      </c>
      <c r="D126" s="97">
        <f t="shared" si="20"/>
        <v>38864.5</v>
      </c>
      <c r="E126" s="97">
        <f t="shared" si="20"/>
        <v>42422.52</v>
      </c>
      <c r="F126" s="65">
        <f t="shared" si="7"/>
        <v>134.42979106630526</v>
      </c>
      <c r="G126" s="65">
        <f t="shared" si="8"/>
        <v>109.15493573827013</v>
      </c>
    </row>
    <row r="127" spans="1:7" x14ac:dyDescent="0.25">
      <c r="A127" s="98" t="s">
        <v>503</v>
      </c>
      <c r="B127" s="98"/>
      <c r="C127" s="99">
        <f t="shared" si="20"/>
        <v>31557.379999999997</v>
      </c>
      <c r="D127" s="99">
        <f t="shared" si="20"/>
        <v>38864.5</v>
      </c>
      <c r="E127" s="99">
        <f t="shared" si="20"/>
        <v>42422.52</v>
      </c>
      <c r="F127" s="65">
        <f t="shared" si="7"/>
        <v>134.42979106630526</v>
      </c>
      <c r="G127" s="65">
        <f t="shared" si="8"/>
        <v>109.15493573827013</v>
      </c>
    </row>
    <row r="128" spans="1:7" x14ac:dyDescent="0.25">
      <c r="A128" s="64" t="s">
        <v>175</v>
      </c>
      <c r="B128" s="64" t="s">
        <v>176</v>
      </c>
      <c r="C128" s="65">
        <f>C129+C141</f>
        <v>31557.379999999997</v>
      </c>
      <c r="D128" s="65">
        <f>D129+D141</f>
        <v>38864.5</v>
      </c>
      <c r="E128" s="65">
        <f>E129+E141</f>
        <v>42422.52</v>
      </c>
      <c r="F128" s="65">
        <f t="shared" si="7"/>
        <v>134.42979106630526</v>
      </c>
      <c r="G128" s="65">
        <f t="shared" si="8"/>
        <v>109.15493573827013</v>
      </c>
    </row>
    <row r="129" spans="1:7" x14ac:dyDescent="0.25">
      <c r="A129" s="64" t="s">
        <v>177</v>
      </c>
      <c r="B129" s="64" t="s">
        <v>178</v>
      </c>
      <c r="C129" s="65">
        <f>C130+C133+C138</f>
        <v>29727.019999999997</v>
      </c>
      <c r="D129" s="65">
        <v>35563</v>
      </c>
      <c r="E129" s="65">
        <v>39853.67</v>
      </c>
      <c r="F129" s="65">
        <f t="shared" si="7"/>
        <v>134.06547309484773</v>
      </c>
      <c r="G129" s="65">
        <f t="shared" si="8"/>
        <v>112.06498326912802</v>
      </c>
    </row>
    <row r="130" spans="1:7" ht="15.75" hidden="1" customHeight="1" x14ac:dyDescent="0.25">
      <c r="A130" s="64" t="s">
        <v>179</v>
      </c>
      <c r="B130" s="64" t="s">
        <v>180</v>
      </c>
      <c r="C130" s="65">
        <f t="shared" ref="C130:E131" si="21">C131</f>
        <v>22753.25</v>
      </c>
      <c r="D130" s="65">
        <f t="shared" si="21"/>
        <v>22563</v>
      </c>
      <c r="E130" s="65">
        <f t="shared" si="21"/>
        <v>0</v>
      </c>
      <c r="F130" s="65">
        <f t="shared" si="7"/>
        <v>0</v>
      </c>
      <c r="G130" s="65">
        <f t="shared" si="8"/>
        <v>0</v>
      </c>
    </row>
    <row r="131" spans="1:7" hidden="1" x14ac:dyDescent="0.25">
      <c r="A131" s="64" t="s">
        <v>181</v>
      </c>
      <c r="B131" s="64" t="s">
        <v>182</v>
      </c>
      <c r="C131" s="65">
        <f t="shared" si="21"/>
        <v>22753.25</v>
      </c>
      <c r="D131" s="65">
        <f t="shared" si="21"/>
        <v>22563</v>
      </c>
      <c r="E131" s="65">
        <f t="shared" si="21"/>
        <v>0</v>
      </c>
      <c r="F131" s="65">
        <f t="shared" si="7"/>
        <v>0</v>
      </c>
      <c r="G131" s="65">
        <f t="shared" si="8"/>
        <v>0</v>
      </c>
    </row>
    <row r="132" spans="1:7" hidden="1" x14ac:dyDescent="0.25">
      <c r="A132" s="100" t="s">
        <v>183</v>
      </c>
      <c r="B132" s="100" t="s">
        <v>184</v>
      </c>
      <c r="C132" s="101">
        <v>22753.25</v>
      </c>
      <c r="D132" s="101">
        <v>22563</v>
      </c>
      <c r="E132" s="101"/>
      <c r="F132" s="65">
        <f t="shared" si="7"/>
        <v>0</v>
      </c>
      <c r="G132" s="65">
        <f t="shared" si="8"/>
        <v>0</v>
      </c>
    </row>
    <row r="133" spans="1:7" hidden="1" x14ac:dyDescent="0.25">
      <c r="A133" s="64" t="s">
        <v>193</v>
      </c>
      <c r="B133" s="64" t="s">
        <v>194</v>
      </c>
      <c r="C133" s="65">
        <f>C134</f>
        <v>3219.4399999999996</v>
      </c>
      <c r="D133" s="65">
        <f>D134</f>
        <v>2827</v>
      </c>
      <c r="E133" s="65">
        <f>E134</f>
        <v>0</v>
      </c>
      <c r="F133" s="65">
        <f t="shared" si="7"/>
        <v>0</v>
      </c>
      <c r="G133" s="65">
        <f t="shared" si="8"/>
        <v>0</v>
      </c>
    </row>
    <row r="134" spans="1:7" hidden="1" x14ac:dyDescent="0.25">
      <c r="A134" s="64" t="s">
        <v>195</v>
      </c>
      <c r="B134" s="64" t="s">
        <v>194</v>
      </c>
      <c r="C134" s="65">
        <f>C135+C136+C137</f>
        <v>3219.4399999999996</v>
      </c>
      <c r="D134" s="65">
        <f>D135+D136+D137</f>
        <v>2827</v>
      </c>
      <c r="E134" s="65">
        <f>E135+E136+E137</f>
        <v>0</v>
      </c>
      <c r="F134" s="65">
        <f t="shared" si="7"/>
        <v>0</v>
      </c>
      <c r="G134" s="65">
        <f t="shared" si="8"/>
        <v>0</v>
      </c>
    </row>
    <row r="135" spans="1:7" hidden="1" x14ac:dyDescent="0.25">
      <c r="A135" s="100" t="s">
        <v>198</v>
      </c>
      <c r="B135" s="100" t="s">
        <v>199</v>
      </c>
      <c r="C135" s="101">
        <v>1825.85</v>
      </c>
      <c r="D135" s="101">
        <v>1433</v>
      </c>
      <c r="E135" s="101"/>
      <c r="F135" s="65">
        <f t="shared" si="7"/>
        <v>0</v>
      </c>
      <c r="G135" s="65">
        <f t="shared" si="8"/>
        <v>0</v>
      </c>
    </row>
    <row r="136" spans="1:7" hidden="1" x14ac:dyDescent="0.25">
      <c r="A136" s="100" t="s">
        <v>203</v>
      </c>
      <c r="B136" s="100" t="s">
        <v>204</v>
      </c>
      <c r="C136" s="101">
        <v>1393.59</v>
      </c>
      <c r="D136" s="101">
        <v>1394</v>
      </c>
      <c r="E136" s="101"/>
      <c r="F136" s="65">
        <f t="shared" si="7"/>
        <v>0</v>
      </c>
      <c r="G136" s="65">
        <f t="shared" si="8"/>
        <v>0</v>
      </c>
    </row>
    <row r="137" spans="1:7" hidden="1" x14ac:dyDescent="0.25">
      <c r="A137" s="100" t="s">
        <v>205</v>
      </c>
      <c r="B137" s="100" t="s">
        <v>206</v>
      </c>
      <c r="C137" s="101">
        <v>0</v>
      </c>
      <c r="D137" s="101">
        <v>0</v>
      </c>
      <c r="E137" s="101"/>
      <c r="F137" s="65" t="e">
        <f t="shared" si="7"/>
        <v>#DIV/0!</v>
      </c>
      <c r="G137" s="65" t="e">
        <f t="shared" si="8"/>
        <v>#DIV/0!</v>
      </c>
    </row>
    <row r="138" spans="1:7" hidden="1" x14ac:dyDescent="0.25">
      <c r="A138" s="64" t="s">
        <v>207</v>
      </c>
      <c r="B138" s="64" t="s">
        <v>208</v>
      </c>
      <c r="C138" s="65">
        <f t="shared" ref="C138:E139" si="22">C139</f>
        <v>3754.33</v>
      </c>
      <c r="D138" s="65">
        <f t="shared" si="22"/>
        <v>4646</v>
      </c>
      <c r="E138" s="65">
        <f t="shared" si="22"/>
        <v>0</v>
      </c>
      <c r="F138" s="65">
        <f t="shared" si="7"/>
        <v>0</v>
      </c>
      <c r="G138" s="65">
        <f t="shared" si="8"/>
        <v>0</v>
      </c>
    </row>
    <row r="139" spans="1:7" hidden="1" x14ac:dyDescent="0.25">
      <c r="A139" s="64" t="s">
        <v>209</v>
      </c>
      <c r="B139" s="64" t="s">
        <v>210</v>
      </c>
      <c r="C139" s="65">
        <f t="shared" si="22"/>
        <v>3754.33</v>
      </c>
      <c r="D139" s="65">
        <f t="shared" si="22"/>
        <v>4646</v>
      </c>
      <c r="E139" s="65">
        <f t="shared" si="22"/>
        <v>0</v>
      </c>
      <c r="F139" s="65">
        <f t="shared" si="7"/>
        <v>0</v>
      </c>
      <c r="G139" s="65">
        <f t="shared" si="8"/>
        <v>0</v>
      </c>
    </row>
    <row r="140" spans="1:7" hidden="1" x14ac:dyDescent="0.25">
      <c r="A140" s="100" t="s">
        <v>211</v>
      </c>
      <c r="B140" s="100" t="s">
        <v>210</v>
      </c>
      <c r="C140" s="101">
        <v>3754.33</v>
      </c>
      <c r="D140" s="101">
        <v>4646</v>
      </c>
      <c r="E140" s="101"/>
      <c r="F140" s="65">
        <f t="shared" si="7"/>
        <v>0</v>
      </c>
      <c r="G140" s="65">
        <f t="shared" si="8"/>
        <v>0</v>
      </c>
    </row>
    <row r="141" spans="1:7" x14ac:dyDescent="0.25">
      <c r="A141" s="64" t="s">
        <v>217</v>
      </c>
      <c r="B141" s="64" t="s">
        <v>218</v>
      </c>
      <c r="C141" s="65">
        <v>1830.36</v>
      </c>
      <c r="D141" s="65">
        <v>3301.5</v>
      </c>
      <c r="E141" s="65">
        <v>2568.85</v>
      </c>
      <c r="F141" s="65">
        <f t="shared" ref="F141:F204" si="23">E141/C141*100</f>
        <v>140.34670775148058</v>
      </c>
      <c r="G141" s="65">
        <f t="shared" ref="G141:G204" si="24">E141/D141*100</f>
        <v>77.808571861275183</v>
      </c>
    </row>
    <row r="142" spans="1:7" hidden="1" x14ac:dyDescent="0.25">
      <c r="A142" s="64" t="s">
        <v>219</v>
      </c>
      <c r="B142" s="64" t="s">
        <v>220</v>
      </c>
      <c r="C142" s="65">
        <f>C143+C145</f>
        <v>2029.7400000000002</v>
      </c>
      <c r="D142" s="65">
        <f>D143+D145</f>
        <v>2919</v>
      </c>
      <c r="E142" s="65">
        <f>E143+E145</f>
        <v>0</v>
      </c>
      <c r="F142" s="65">
        <f t="shared" si="23"/>
        <v>0</v>
      </c>
      <c r="G142" s="65">
        <f t="shared" si="24"/>
        <v>0</v>
      </c>
    </row>
    <row r="143" spans="1:7" hidden="1" x14ac:dyDescent="0.25">
      <c r="A143" s="64" t="s">
        <v>221</v>
      </c>
      <c r="B143" s="64" t="s">
        <v>222</v>
      </c>
      <c r="C143" s="65">
        <f>C144</f>
        <v>332.11</v>
      </c>
      <c r="D143" s="65">
        <f>D144</f>
        <v>265</v>
      </c>
      <c r="E143" s="65">
        <f>E144</f>
        <v>0</v>
      </c>
      <c r="F143" s="65">
        <f t="shared" si="23"/>
        <v>0</v>
      </c>
      <c r="G143" s="65">
        <f t="shared" si="24"/>
        <v>0</v>
      </c>
    </row>
    <row r="144" spans="1:7" hidden="1" x14ac:dyDescent="0.25">
      <c r="A144" s="100" t="s">
        <v>223</v>
      </c>
      <c r="B144" s="100" t="s">
        <v>224</v>
      </c>
      <c r="C144" s="101">
        <v>332.11</v>
      </c>
      <c r="D144" s="101">
        <v>265</v>
      </c>
      <c r="E144" s="101"/>
      <c r="F144" s="65">
        <f t="shared" si="23"/>
        <v>0</v>
      </c>
      <c r="G144" s="65">
        <f t="shared" si="24"/>
        <v>0</v>
      </c>
    </row>
    <row r="145" spans="1:7" ht="26.25" hidden="1" x14ac:dyDescent="0.25">
      <c r="A145" s="64" t="s">
        <v>238</v>
      </c>
      <c r="B145" s="64" t="s">
        <v>239</v>
      </c>
      <c r="C145" s="65">
        <f>C146</f>
        <v>1697.63</v>
      </c>
      <c r="D145" s="65">
        <f>D146</f>
        <v>2654</v>
      </c>
      <c r="E145" s="65">
        <f>E146</f>
        <v>0</v>
      </c>
      <c r="F145" s="65">
        <f t="shared" si="23"/>
        <v>0</v>
      </c>
      <c r="G145" s="65">
        <f t="shared" si="24"/>
        <v>0</v>
      </c>
    </row>
    <row r="146" spans="1:7" hidden="1" x14ac:dyDescent="0.25">
      <c r="A146" s="100" t="s">
        <v>240</v>
      </c>
      <c r="B146" s="100" t="s">
        <v>241</v>
      </c>
      <c r="C146" s="101">
        <v>1697.63</v>
      </c>
      <c r="D146" s="101">
        <v>2654</v>
      </c>
      <c r="E146" s="101"/>
      <c r="F146" s="65">
        <f t="shared" si="23"/>
        <v>0</v>
      </c>
      <c r="G146" s="65">
        <f t="shared" si="24"/>
        <v>0</v>
      </c>
    </row>
    <row r="147" spans="1:7" hidden="1" x14ac:dyDescent="0.25">
      <c r="A147" s="64" t="s">
        <v>291</v>
      </c>
      <c r="B147" s="64" t="s">
        <v>292</v>
      </c>
      <c r="C147" s="65">
        <f t="shared" ref="C147:E148" si="25">C148</f>
        <v>0</v>
      </c>
      <c r="D147" s="65">
        <f t="shared" si="25"/>
        <v>0</v>
      </c>
      <c r="E147" s="65">
        <f t="shared" si="25"/>
        <v>0</v>
      </c>
      <c r="F147" s="65" t="e">
        <f t="shared" si="23"/>
        <v>#DIV/0!</v>
      </c>
      <c r="G147" s="65" t="e">
        <f t="shared" si="24"/>
        <v>#DIV/0!</v>
      </c>
    </row>
    <row r="148" spans="1:7" hidden="1" x14ac:dyDescent="0.25">
      <c r="A148" s="64" t="s">
        <v>331</v>
      </c>
      <c r="B148" s="64" t="s">
        <v>332</v>
      </c>
      <c r="C148" s="65">
        <f t="shared" si="25"/>
        <v>0</v>
      </c>
      <c r="D148" s="65">
        <f t="shared" si="25"/>
        <v>0</v>
      </c>
      <c r="E148" s="65">
        <f t="shared" si="25"/>
        <v>0</v>
      </c>
      <c r="F148" s="65" t="e">
        <f t="shared" si="23"/>
        <v>#DIV/0!</v>
      </c>
      <c r="G148" s="65" t="e">
        <f t="shared" si="24"/>
        <v>#DIV/0!</v>
      </c>
    </row>
    <row r="149" spans="1:7" ht="17.25" hidden="1" customHeight="1" x14ac:dyDescent="0.25">
      <c r="A149" s="100" t="s">
        <v>333</v>
      </c>
      <c r="B149" s="100" t="s">
        <v>334</v>
      </c>
      <c r="C149" s="101">
        <v>0</v>
      </c>
      <c r="D149" s="101">
        <v>0</v>
      </c>
      <c r="E149" s="101"/>
      <c r="F149" s="65" t="e">
        <f t="shared" si="23"/>
        <v>#DIV/0!</v>
      </c>
      <c r="G149" s="65" t="e">
        <f t="shared" si="24"/>
        <v>#DIV/0!</v>
      </c>
    </row>
    <row r="150" spans="1:7" hidden="1" x14ac:dyDescent="0.25">
      <c r="A150" s="64" t="s">
        <v>364</v>
      </c>
      <c r="B150" s="64" t="s">
        <v>365</v>
      </c>
      <c r="C150" s="65">
        <f t="shared" ref="C150:E151" si="26">C151</f>
        <v>0</v>
      </c>
      <c r="D150" s="65">
        <f t="shared" si="26"/>
        <v>266</v>
      </c>
      <c r="E150" s="65">
        <f t="shared" si="26"/>
        <v>0</v>
      </c>
      <c r="F150" s="65" t="e">
        <f t="shared" si="23"/>
        <v>#DIV/0!</v>
      </c>
      <c r="G150" s="65">
        <f t="shared" si="24"/>
        <v>0</v>
      </c>
    </row>
    <row r="151" spans="1:7" hidden="1" x14ac:dyDescent="0.25">
      <c r="A151" s="64" t="s">
        <v>366</v>
      </c>
      <c r="B151" s="64" t="s">
        <v>367</v>
      </c>
      <c r="C151" s="65">
        <f t="shared" si="26"/>
        <v>0</v>
      </c>
      <c r="D151" s="65">
        <f t="shared" si="26"/>
        <v>266</v>
      </c>
      <c r="E151" s="65">
        <f t="shared" si="26"/>
        <v>0</v>
      </c>
      <c r="F151" s="65" t="e">
        <f t="shared" si="23"/>
        <v>#DIV/0!</v>
      </c>
      <c r="G151" s="65">
        <f t="shared" si="24"/>
        <v>0</v>
      </c>
    </row>
    <row r="152" spans="1:7" hidden="1" x14ac:dyDescent="0.25">
      <c r="A152" s="100" t="s">
        <v>372</v>
      </c>
      <c r="B152" s="100" t="s">
        <v>373</v>
      </c>
      <c r="C152" s="101">
        <v>0</v>
      </c>
      <c r="D152" s="101">
        <v>266</v>
      </c>
      <c r="E152" s="101"/>
      <c r="F152" s="65" t="e">
        <f t="shared" si="23"/>
        <v>#DIV/0!</v>
      </c>
      <c r="G152" s="65">
        <f t="shared" si="24"/>
        <v>0</v>
      </c>
    </row>
    <row r="153" spans="1:7" x14ac:dyDescent="0.25">
      <c r="A153" s="102" t="s">
        <v>507</v>
      </c>
      <c r="B153" s="102"/>
      <c r="C153" s="103">
        <f t="shared" ref="C153:E157" si="27">C154</f>
        <v>1260.8699999999999</v>
      </c>
      <c r="D153" s="103">
        <f t="shared" si="27"/>
        <v>1260</v>
      </c>
      <c r="E153" s="103">
        <f t="shared" si="27"/>
        <v>256.66000000000003</v>
      </c>
      <c r="F153" s="65">
        <f t="shared" si="23"/>
        <v>20.355786084211701</v>
      </c>
      <c r="G153" s="65">
        <f t="shared" si="24"/>
        <v>20.36984126984127</v>
      </c>
    </row>
    <row r="154" spans="1:7" x14ac:dyDescent="0.25">
      <c r="A154" s="104" t="s">
        <v>505</v>
      </c>
      <c r="B154" s="104"/>
      <c r="C154" s="105">
        <f t="shared" si="27"/>
        <v>1260.8699999999999</v>
      </c>
      <c r="D154" s="105">
        <f t="shared" si="27"/>
        <v>1260</v>
      </c>
      <c r="E154" s="105">
        <f t="shared" si="27"/>
        <v>256.66000000000003</v>
      </c>
      <c r="F154" s="65">
        <f t="shared" si="23"/>
        <v>20.355786084211701</v>
      </c>
      <c r="G154" s="65">
        <f t="shared" si="24"/>
        <v>20.36984126984127</v>
      </c>
    </row>
    <row r="155" spans="1:7" x14ac:dyDescent="0.25">
      <c r="A155" s="96" t="s">
        <v>502</v>
      </c>
      <c r="B155" s="96"/>
      <c r="C155" s="97">
        <f t="shared" si="27"/>
        <v>1260.8699999999999</v>
      </c>
      <c r="D155" s="97">
        <f t="shared" si="27"/>
        <v>1260</v>
      </c>
      <c r="E155" s="97">
        <f t="shared" si="27"/>
        <v>256.66000000000003</v>
      </c>
      <c r="F155" s="65">
        <f t="shared" si="23"/>
        <v>20.355786084211701</v>
      </c>
      <c r="G155" s="65">
        <f t="shared" si="24"/>
        <v>20.36984126984127</v>
      </c>
    </row>
    <row r="156" spans="1:7" x14ac:dyDescent="0.25">
      <c r="A156" s="98" t="s">
        <v>503</v>
      </c>
      <c r="B156" s="98"/>
      <c r="C156" s="99">
        <f t="shared" si="27"/>
        <v>1260.8699999999999</v>
      </c>
      <c r="D156" s="99">
        <f t="shared" si="27"/>
        <v>1260</v>
      </c>
      <c r="E156" s="99">
        <f t="shared" si="27"/>
        <v>256.66000000000003</v>
      </c>
      <c r="F156" s="65">
        <f t="shared" si="23"/>
        <v>20.355786084211701</v>
      </c>
      <c r="G156" s="65">
        <f t="shared" si="24"/>
        <v>20.36984126984127</v>
      </c>
    </row>
    <row r="157" spans="1:7" x14ac:dyDescent="0.25">
      <c r="A157" s="64" t="s">
        <v>175</v>
      </c>
      <c r="B157" s="64" t="s">
        <v>176</v>
      </c>
      <c r="C157" s="65">
        <f t="shared" si="27"/>
        <v>1260.8699999999999</v>
      </c>
      <c r="D157" s="65">
        <f t="shared" si="27"/>
        <v>1260</v>
      </c>
      <c r="E157" s="65">
        <f t="shared" si="27"/>
        <v>256.66000000000003</v>
      </c>
      <c r="F157" s="65">
        <f t="shared" si="23"/>
        <v>20.355786084211701</v>
      </c>
      <c r="G157" s="65">
        <f t="shared" si="24"/>
        <v>20.36984126984127</v>
      </c>
    </row>
    <row r="158" spans="1:7" x14ac:dyDescent="0.25">
      <c r="A158" s="64" t="s">
        <v>217</v>
      </c>
      <c r="B158" s="64" t="s">
        <v>218</v>
      </c>
      <c r="C158" s="65">
        <f>C159+C162</f>
        <v>1260.8699999999999</v>
      </c>
      <c r="D158" s="65">
        <v>1260</v>
      </c>
      <c r="E158" s="65">
        <v>256.66000000000003</v>
      </c>
      <c r="F158" s="65">
        <f t="shared" si="23"/>
        <v>20.355786084211701</v>
      </c>
      <c r="G158" s="65">
        <f t="shared" si="24"/>
        <v>20.36984126984127</v>
      </c>
    </row>
    <row r="159" spans="1:7" hidden="1" x14ac:dyDescent="0.25">
      <c r="A159" s="64" t="s">
        <v>291</v>
      </c>
      <c r="B159" s="64" t="s">
        <v>292</v>
      </c>
      <c r="C159" s="65">
        <f>C160</f>
        <v>0</v>
      </c>
      <c r="D159" s="65">
        <f>D160</f>
        <v>0</v>
      </c>
      <c r="E159" s="65">
        <f t="shared" ref="E159:E160" si="28">E160</f>
        <v>0</v>
      </c>
      <c r="F159" s="65" t="e">
        <f t="shared" si="23"/>
        <v>#DIV/0!</v>
      </c>
      <c r="G159" s="65" t="e">
        <f t="shared" si="24"/>
        <v>#DIV/0!</v>
      </c>
    </row>
    <row r="160" spans="1:7" hidden="1" x14ac:dyDescent="0.25">
      <c r="A160" s="64" t="s">
        <v>351</v>
      </c>
      <c r="B160" s="64" t="s">
        <v>352</v>
      </c>
      <c r="C160" s="65">
        <f>C161</f>
        <v>0</v>
      </c>
      <c r="D160" s="65">
        <f>D161</f>
        <v>0</v>
      </c>
      <c r="E160" s="65">
        <f t="shared" si="28"/>
        <v>0</v>
      </c>
      <c r="F160" s="65" t="e">
        <f t="shared" si="23"/>
        <v>#DIV/0!</v>
      </c>
      <c r="G160" s="65" t="e">
        <f t="shared" si="24"/>
        <v>#DIV/0!</v>
      </c>
    </row>
    <row r="161" spans="1:7" ht="30" hidden="1" x14ac:dyDescent="0.25">
      <c r="A161" s="100" t="s">
        <v>353</v>
      </c>
      <c r="B161" s="100" t="s">
        <v>354</v>
      </c>
      <c r="C161" s="101">
        <v>0</v>
      </c>
      <c r="D161" s="101">
        <v>0</v>
      </c>
      <c r="E161" s="101">
        <v>0</v>
      </c>
      <c r="F161" s="65" t="e">
        <f t="shared" si="23"/>
        <v>#DIV/0!</v>
      </c>
      <c r="G161" s="65" t="e">
        <f t="shared" si="24"/>
        <v>#DIV/0!</v>
      </c>
    </row>
    <row r="162" spans="1:7" hidden="1" x14ac:dyDescent="0.25">
      <c r="A162" s="64" t="s">
        <v>364</v>
      </c>
      <c r="B162" s="64" t="s">
        <v>365</v>
      </c>
      <c r="C162" s="65">
        <f>C163</f>
        <v>1260.8699999999999</v>
      </c>
      <c r="D162" s="65">
        <v>0</v>
      </c>
      <c r="E162" s="65">
        <v>0</v>
      </c>
      <c r="F162" s="65">
        <f t="shared" si="23"/>
        <v>0</v>
      </c>
      <c r="G162" s="65" t="e">
        <f t="shared" si="24"/>
        <v>#DIV/0!</v>
      </c>
    </row>
    <row r="163" spans="1:7" hidden="1" x14ac:dyDescent="0.25">
      <c r="A163" s="64" t="s">
        <v>375</v>
      </c>
      <c r="B163" s="64" t="s">
        <v>376</v>
      </c>
      <c r="C163" s="101">
        <f>C164</f>
        <v>1260.8699999999999</v>
      </c>
      <c r="D163" s="101">
        <f>D164</f>
        <v>0</v>
      </c>
      <c r="E163" s="101">
        <f t="shared" ref="E163" si="29">E164</f>
        <v>0</v>
      </c>
      <c r="F163" s="65">
        <f t="shared" si="23"/>
        <v>0</v>
      </c>
      <c r="G163" s="65" t="e">
        <f t="shared" si="24"/>
        <v>#DIV/0!</v>
      </c>
    </row>
    <row r="164" spans="1:7" hidden="1" x14ac:dyDescent="0.25">
      <c r="A164" s="100" t="s">
        <v>377</v>
      </c>
      <c r="B164" s="100" t="s">
        <v>376</v>
      </c>
      <c r="C164" s="101">
        <v>1260.8699999999999</v>
      </c>
      <c r="D164" s="101">
        <v>0</v>
      </c>
      <c r="E164" s="101">
        <v>0</v>
      </c>
      <c r="F164" s="65">
        <f t="shared" si="23"/>
        <v>0</v>
      </c>
      <c r="G164" s="65" t="e">
        <f t="shared" si="24"/>
        <v>#DIV/0!</v>
      </c>
    </row>
    <row r="165" spans="1:7" x14ac:dyDescent="0.25">
      <c r="A165" s="102" t="s">
        <v>508</v>
      </c>
      <c r="B165" s="102"/>
      <c r="C165" s="103">
        <f t="shared" ref="C165:D165" si="30">C166+C177</f>
        <v>198410.91</v>
      </c>
      <c r="D165" s="103">
        <f t="shared" si="30"/>
        <v>48576</v>
      </c>
      <c r="E165" s="103">
        <f>E166+E177</f>
        <v>104838.06</v>
      </c>
      <c r="F165" s="65">
        <f t="shared" si="23"/>
        <v>52.838858508335051</v>
      </c>
      <c r="G165" s="65">
        <f t="shared" si="24"/>
        <v>215.82275197628456</v>
      </c>
    </row>
    <row r="166" spans="1:7" x14ac:dyDescent="0.25">
      <c r="A166" s="104" t="s">
        <v>505</v>
      </c>
      <c r="B166" s="104"/>
      <c r="C166" s="105">
        <f t="shared" ref="C166:E169" si="31">C167</f>
        <v>0</v>
      </c>
      <c r="D166" s="105">
        <f t="shared" si="31"/>
        <v>4200</v>
      </c>
      <c r="E166" s="105">
        <f t="shared" si="31"/>
        <v>1700</v>
      </c>
      <c r="F166" s="65">
        <v>0</v>
      </c>
      <c r="G166" s="65">
        <f t="shared" si="24"/>
        <v>40.476190476190474</v>
      </c>
    </row>
    <row r="167" spans="1:7" x14ac:dyDescent="0.25">
      <c r="A167" s="96" t="s">
        <v>502</v>
      </c>
      <c r="B167" s="96"/>
      <c r="C167" s="97">
        <f t="shared" si="31"/>
        <v>0</v>
      </c>
      <c r="D167" s="97">
        <f t="shared" si="31"/>
        <v>4200</v>
      </c>
      <c r="E167" s="97">
        <f t="shared" si="31"/>
        <v>1700</v>
      </c>
      <c r="F167" s="65">
        <v>0</v>
      </c>
      <c r="G167" s="65">
        <f t="shared" si="24"/>
        <v>40.476190476190474</v>
      </c>
    </row>
    <row r="168" spans="1:7" x14ac:dyDescent="0.25">
      <c r="A168" s="98" t="s">
        <v>503</v>
      </c>
      <c r="B168" s="98"/>
      <c r="C168" s="99">
        <f t="shared" si="31"/>
        <v>0</v>
      </c>
      <c r="D168" s="99">
        <f t="shared" si="31"/>
        <v>4200</v>
      </c>
      <c r="E168" s="99">
        <f t="shared" si="31"/>
        <v>1700</v>
      </c>
      <c r="F168" s="65">
        <v>0</v>
      </c>
      <c r="G168" s="65">
        <f t="shared" si="24"/>
        <v>40.476190476190474</v>
      </c>
    </row>
    <row r="169" spans="1:7" x14ac:dyDescent="0.25">
      <c r="A169" s="64" t="s">
        <v>175</v>
      </c>
      <c r="B169" s="64" t="s">
        <v>176</v>
      </c>
      <c r="C169" s="65">
        <f t="shared" si="31"/>
        <v>0</v>
      </c>
      <c r="D169" s="65">
        <f t="shared" si="31"/>
        <v>4200</v>
      </c>
      <c r="E169" s="65">
        <f t="shared" si="31"/>
        <v>1700</v>
      </c>
      <c r="F169" s="65">
        <v>0</v>
      </c>
      <c r="G169" s="65">
        <f t="shared" si="24"/>
        <v>40.476190476190474</v>
      </c>
    </row>
    <row r="170" spans="1:7" x14ac:dyDescent="0.25">
      <c r="A170" s="64" t="s">
        <v>217</v>
      </c>
      <c r="B170" s="64" t="s">
        <v>218</v>
      </c>
      <c r="C170" s="65">
        <f>C171+C174</f>
        <v>0</v>
      </c>
      <c r="D170" s="65">
        <v>4200</v>
      </c>
      <c r="E170" s="65">
        <v>1700</v>
      </c>
      <c r="F170" s="65">
        <v>0</v>
      </c>
      <c r="G170" s="65">
        <f t="shared" si="24"/>
        <v>40.476190476190474</v>
      </c>
    </row>
    <row r="171" spans="1:7" hidden="1" x14ac:dyDescent="0.25">
      <c r="A171" s="64" t="s">
        <v>219</v>
      </c>
      <c r="B171" s="64" t="s">
        <v>220</v>
      </c>
      <c r="C171" s="65">
        <f>C172</f>
        <v>0</v>
      </c>
      <c r="D171" s="65">
        <f>D172</f>
        <v>0</v>
      </c>
      <c r="E171" s="65">
        <f t="shared" ref="E171:E172" si="32">E172</f>
        <v>0</v>
      </c>
      <c r="F171" s="65" t="e">
        <f t="shared" si="23"/>
        <v>#DIV/0!</v>
      </c>
      <c r="G171" s="65" t="e">
        <f t="shared" si="24"/>
        <v>#DIV/0!</v>
      </c>
    </row>
    <row r="172" spans="1:7" hidden="1" x14ac:dyDescent="0.25">
      <c r="A172" s="64" t="s">
        <v>221</v>
      </c>
      <c r="B172" s="64" t="s">
        <v>222</v>
      </c>
      <c r="C172" s="65">
        <f>C173</f>
        <v>0</v>
      </c>
      <c r="D172" s="65">
        <f>D173</f>
        <v>0</v>
      </c>
      <c r="E172" s="65">
        <f t="shared" si="32"/>
        <v>0</v>
      </c>
      <c r="F172" s="65" t="e">
        <f t="shared" si="23"/>
        <v>#DIV/0!</v>
      </c>
      <c r="G172" s="65" t="e">
        <f t="shared" si="24"/>
        <v>#DIV/0!</v>
      </c>
    </row>
    <row r="173" spans="1:7" hidden="1" x14ac:dyDescent="0.25">
      <c r="A173" s="100" t="s">
        <v>223</v>
      </c>
      <c r="B173" s="100" t="s">
        <v>224</v>
      </c>
      <c r="C173" s="101">
        <v>0</v>
      </c>
      <c r="D173" s="101">
        <v>0</v>
      </c>
      <c r="E173" s="101">
        <v>0</v>
      </c>
      <c r="F173" s="65" t="e">
        <f t="shared" si="23"/>
        <v>#DIV/0!</v>
      </c>
      <c r="G173" s="65" t="e">
        <f t="shared" si="24"/>
        <v>#DIV/0!</v>
      </c>
    </row>
    <row r="174" spans="1:7" hidden="1" x14ac:dyDescent="0.25">
      <c r="A174" s="64" t="s">
        <v>250</v>
      </c>
      <c r="B174" s="64" t="s">
        <v>251</v>
      </c>
      <c r="C174" s="65">
        <f>C175</f>
        <v>0</v>
      </c>
      <c r="D174" s="65">
        <f>D175</f>
        <v>0</v>
      </c>
      <c r="E174" s="65">
        <f t="shared" ref="E174:E175" si="33">E175</f>
        <v>0</v>
      </c>
      <c r="F174" s="65" t="e">
        <f t="shared" si="23"/>
        <v>#DIV/0!</v>
      </c>
      <c r="G174" s="65" t="e">
        <f t="shared" si="24"/>
        <v>#DIV/0!</v>
      </c>
    </row>
    <row r="175" spans="1:7" hidden="1" x14ac:dyDescent="0.25">
      <c r="A175" s="64" t="s">
        <v>288</v>
      </c>
      <c r="B175" s="64" t="s">
        <v>289</v>
      </c>
      <c r="C175" s="101">
        <f>C176</f>
        <v>0</v>
      </c>
      <c r="D175" s="101">
        <f>D176</f>
        <v>0</v>
      </c>
      <c r="E175" s="101">
        <f t="shared" si="33"/>
        <v>0</v>
      </c>
      <c r="F175" s="65" t="e">
        <f t="shared" si="23"/>
        <v>#DIV/0!</v>
      </c>
      <c r="G175" s="65" t="e">
        <f t="shared" si="24"/>
        <v>#DIV/0!</v>
      </c>
    </row>
    <row r="176" spans="1:7" hidden="1" x14ac:dyDescent="0.25">
      <c r="A176" s="100" t="s">
        <v>290</v>
      </c>
      <c r="B176" s="100" t="s">
        <v>289</v>
      </c>
      <c r="C176" s="101">
        <v>0</v>
      </c>
      <c r="D176" s="101">
        <v>0</v>
      </c>
      <c r="E176" s="101">
        <v>0</v>
      </c>
      <c r="F176" s="65" t="e">
        <f t="shared" si="23"/>
        <v>#DIV/0!</v>
      </c>
      <c r="G176" s="65" t="e">
        <f t="shared" si="24"/>
        <v>#DIV/0!</v>
      </c>
    </row>
    <row r="177" spans="1:7" x14ac:dyDescent="0.25">
      <c r="A177" s="104" t="s">
        <v>525</v>
      </c>
      <c r="B177" s="104"/>
      <c r="C177" s="105">
        <f t="shared" ref="C177:E179" si="34">C178</f>
        <v>198410.91</v>
      </c>
      <c r="D177" s="105">
        <f t="shared" si="34"/>
        <v>44376</v>
      </c>
      <c r="E177" s="105">
        <f t="shared" si="34"/>
        <v>103138.06</v>
      </c>
      <c r="F177" s="65">
        <f t="shared" si="23"/>
        <v>51.982050785412959</v>
      </c>
      <c r="G177" s="65">
        <f t="shared" si="24"/>
        <v>232.41855958175589</v>
      </c>
    </row>
    <row r="178" spans="1:7" x14ac:dyDescent="0.25">
      <c r="A178" s="96" t="s">
        <v>502</v>
      </c>
      <c r="B178" s="96"/>
      <c r="C178" s="97">
        <f t="shared" si="34"/>
        <v>198410.91</v>
      </c>
      <c r="D178" s="97">
        <f t="shared" si="34"/>
        <v>44376</v>
      </c>
      <c r="E178" s="97">
        <f t="shared" si="34"/>
        <v>103138.06</v>
      </c>
      <c r="F178" s="65">
        <f t="shared" si="23"/>
        <v>51.982050785412959</v>
      </c>
      <c r="G178" s="65">
        <f t="shared" si="24"/>
        <v>232.41855958175589</v>
      </c>
    </row>
    <row r="179" spans="1:7" x14ac:dyDescent="0.25">
      <c r="A179" s="98" t="s">
        <v>503</v>
      </c>
      <c r="B179" s="98"/>
      <c r="C179" s="99">
        <f t="shared" si="34"/>
        <v>198410.91</v>
      </c>
      <c r="D179" s="99">
        <f t="shared" si="34"/>
        <v>44376</v>
      </c>
      <c r="E179" s="99">
        <f t="shared" si="34"/>
        <v>103138.06</v>
      </c>
      <c r="F179" s="65">
        <f t="shared" si="23"/>
        <v>51.982050785412959</v>
      </c>
      <c r="G179" s="65">
        <f t="shared" si="24"/>
        <v>232.41855958175589</v>
      </c>
    </row>
    <row r="180" spans="1:7" x14ac:dyDescent="0.25">
      <c r="A180" s="64" t="s">
        <v>175</v>
      </c>
      <c r="B180" s="64" t="s">
        <v>176</v>
      </c>
      <c r="C180" s="65">
        <f>C181+C264</f>
        <v>198410.91</v>
      </c>
      <c r="D180" s="65">
        <f>D181+D264</f>
        <v>44376</v>
      </c>
      <c r="E180" s="65">
        <f>E181+E264</f>
        <v>103138.06</v>
      </c>
      <c r="F180" s="65">
        <f t="shared" si="23"/>
        <v>51.982050785412959</v>
      </c>
      <c r="G180" s="65">
        <f t="shared" si="24"/>
        <v>232.41855958175589</v>
      </c>
    </row>
    <row r="181" spans="1:7" x14ac:dyDescent="0.25">
      <c r="A181" s="64" t="s">
        <v>217</v>
      </c>
      <c r="B181" s="64" t="s">
        <v>218</v>
      </c>
      <c r="C181" s="65">
        <v>188303.42</v>
      </c>
      <c r="D181" s="65">
        <v>44044</v>
      </c>
      <c r="E181" s="65">
        <v>101634.61</v>
      </c>
      <c r="F181" s="65">
        <f t="shared" si="23"/>
        <v>53.973852413301891</v>
      </c>
      <c r="G181" s="65">
        <f t="shared" si="24"/>
        <v>230.75699300699299</v>
      </c>
    </row>
    <row r="182" spans="1:7" hidden="1" x14ac:dyDescent="0.25">
      <c r="A182" s="64" t="s">
        <v>219</v>
      </c>
      <c r="B182" s="64" t="s">
        <v>220</v>
      </c>
      <c r="C182" s="65">
        <f>C183+C187+C189</f>
        <v>16793.310000000001</v>
      </c>
      <c r="D182" s="65">
        <f>D183+D187+D189</f>
        <v>996</v>
      </c>
      <c r="E182" s="65">
        <f>E183+E187+E189</f>
        <v>0</v>
      </c>
      <c r="F182" s="65">
        <f t="shared" si="23"/>
        <v>0</v>
      </c>
      <c r="G182" s="65">
        <f t="shared" si="24"/>
        <v>0</v>
      </c>
    </row>
    <row r="183" spans="1:7" hidden="1" x14ac:dyDescent="0.25">
      <c r="A183" s="64" t="s">
        <v>221</v>
      </c>
      <c r="B183" s="64" t="s">
        <v>222</v>
      </c>
      <c r="C183" s="65">
        <f>C184+C185+C186</f>
        <v>5350.58</v>
      </c>
      <c r="D183" s="65">
        <f>D184+D185+D186</f>
        <v>664</v>
      </c>
      <c r="E183" s="65">
        <f>E184+E185+E186</f>
        <v>0</v>
      </c>
      <c r="F183" s="65">
        <f t="shared" si="23"/>
        <v>0</v>
      </c>
      <c r="G183" s="65">
        <f t="shared" si="24"/>
        <v>0</v>
      </c>
    </row>
    <row r="184" spans="1:7" hidden="1" x14ac:dyDescent="0.25">
      <c r="A184" s="100" t="s">
        <v>223</v>
      </c>
      <c r="B184" s="100" t="s">
        <v>224</v>
      </c>
      <c r="C184" s="101">
        <v>5176.1899999999996</v>
      </c>
      <c r="D184" s="101">
        <v>664</v>
      </c>
      <c r="E184" s="101">
        <v>0</v>
      </c>
      <c r="F184" s="65">
        <f t="shared" si="23"/>
        <v>0</v>
      </c>
      <c r="G184" s="65">
        <f t="shared" si="24"/>
        <v>0</v>
      </c>
    </row>
    <row r="185" spans="1:7" hidden="1" x14ac:dyDescent="0.25">
      <c r="A185" s="100" t="s">
        <v>227</v>
      </c>
      <c r="B185" s="100" t="s">
        <v>228</v>
      </c>
      <c r="C185" s="101">
        <v>86.54</v>
      </c>
      <c r="D185" s="101">
        <v>0</v>
      </c>
      <c r="E185" s="101">
        <v>0</v>
      </c>
      <c r="F185" s="65">
        <f t="shared" si="23"/>
        <v>0</v>
      </c>
      <c r="G185" s="65" t="e">
        <f t="shared" si="24"/>
        <v>#DIV/0!</v>
      </c>
    </row>
    <row r="186" spans="1:7" hidden="1" x14ac:dyDescent="0.25">
      <c r="A186" s="100" t="s">
        <v>231</v>
      </c>
      <c r="B186" s="100" t="s">
        <v>232</v>
      </c>
      <c r="C186" s="101">
        <v>87.85</v>
      </c>
      <c r="D186" s="101">
        <v>0</v>
      </c>
      <c r="E186" s="101">
        <v>0</v>
      </c>
      <c r="F186" s="65">
        <f t="shared" si="23"/>
        <v>0</v>
      </c>
      <c r="G186" s="65" t="e">
        <f t="shared" si="24"/>
        <v>#DIV/0!</v>
      </c>
    </row>
    <row r="187" spans="1:7" hidden="1" x14ac:dyDescent="0.25">
      <c r="A187" s="64" t="s">
        <v>242</v>
      </c>
      <c r="B187" s="64" t="s">
        <v>243</v>
      </c>
      <c r="C187" s="65">
        <f>C188</f>
        <v>11231.17</v>
      </c>
      <c r="D187" s="65">
        <f>D188</f>
        <v>0</v>
      </c>
      <c r="E187" s="65">
        <f>E188</f>
        <v>0</v>
      </c>
      <c r="F187" s="65">
        <f t="shared" si="23"/>
        <v>0</v>
      </c>
      <c r="G187" s="65" t="e">
        <f t="shared" si="24"/>
        <v>#DIV/0!</v>
      </c>
    </row>
    <row r="188" spans="1:7" hidden="1" x14ac:dyDescent="0.25">
      <c r="A188" s="100" t="s">
        <v>244</v>
      </c>
      <c r="B188" s="100" t="s">
        <v>245</v>
      </c>
      <c r="C188" s="101">
        <v>11231.17</v>
      </c>
      <c r="D188" s="101">
        <v>0</v>
      </c>
      <c r="E188" s="101"/>
      <c r="F188" s="65">
        <f t="shared" si="23"/>
        <v>0</v>
      </c>
      <c r="G188" s="65" t="e">
        <f t="shared" si="24"/>
        <v>#DIV/0!</v>
      </c>
    </row>
    <row r="189" spans="1:7" hidden="1" x14ac:dyDescent="0.25">
      <c r="A189" s="64" t="s">
        <v>246</v>
      </c>
      <c r="B189" s="64" t="s">
        <v>247</v>
      </c>
      <c r="C189" s="65">
        <f>C190</f>
        <v>211.56</v>
      </c>
      <c r="D189" s="65">
        <f>D190</f>
        <v>332</v>
      </c>
      <c r="E189" s="65">
        <f>E190</f>
        <v>0</v>
      </c>
      <c r="F189" s="65">
        <f t="shared" si="23"/>
        <v>0</v>
      </c>
      <c r="G189" s="65">
        <f t="shared" si="24"/>
        <v>0</v>
      </c>
    </row>
    <row r="190" spans="1:7" ht="30" hidden="1" x14ac:dyDescent="0.25">
      <c r="A190" s="100" t="s">
        <v>248</v>
      </c>
      <c r="B190" s="100" t="s">
        <v>249</v>
      </c>
      <c r="C190" s="101">
        <v>211.56</v>
      </c>
      <c r="D190" s="101">
        <v>332</v>
      </c>
      <c r="E190" s="101"/>
      <c r="F190" s="65">
        <f t="shared" si="23"/>
        <v>0</v>
      </c>
      <c r="G190" s="65">
        <f t="shared" si="24"/>
        <v>0</v>
      </c>
    </row>
    <row r="191" spans="1:7" hidden="1" x14ac:dyDescent="0.25">
      <c r="A191" s="64" t="s">
        <v>250</v>
      </c>
      <c r="B191" s="64" t="s">
        <v>251</v>
      </c>
      <c r="C191" s="65">
        <f>C192+C198+C200+C204+C206+C208</f>
        <v>118192.34000000001</v>
      </c>
      <c r="D191" s="65">
        <f>D192+D198+D200+D204+D206+D208</f>
        <v>75400</v>
      </c>
      <c r="E191" s="65">
        <f>E192+E198+E200+E204+E206+E208</f>
        <v>0</v>
      </c>
      <c r="F191" s="65">
        <f t="shared" si="23"/>
        <v>0</v>
      </c>
      <c r="G191" s="65">
        <f t="shared" si="24"/>
        <v>0</v>
      </c>
    </row>
    <row r="192" spans="1:7" hidden="1" x14ac:dyDescent="0.25">
      <c r="A192" s="64" t="s">
        <v>252</v>
      </c>
      <c r="B192" s="64" t="s">
        <v>253</v>
      </c>
      <c r="C192" s="65">
        <f>C193+C194+C195+C196+C197</f>
        <v>29832.769999999997</v>
      </c>
      <c r="D192" s="65">
        <f>D193+D194+D195+D196+D197</f>
        <v>7300</v>
      </c>
      <c r="E192" s="65">
        <f>E193+E194+E195+E196+E197</f>
        <v>0</v>
      </c>
      <c r="F192" s="65">
        <f t="shared" si="23"/>
        <v>0</v>
      </c>
      <c r="G192" s="65">
        <f t="shared" si="24"/>
        <v>0</v>
      </c>
    </row>
    <row r="193" spans="1:7" hidden="1" x14ac:dyDescent="0.25">
      <c r="A193" s="100" t="s">
        <v>254</v>
      </c>
      <c r="B193" s="100" t="s">
        <v>255</v>
      </c>
      <c r="C193" s="101">
        <v>194.85</v>
      </c>
      <c r="D193" s="101">
        <v>664</v>
      </c>
      <c r="E193" s="101"/>
      <c r="F193" s="65">
        <f t="shared" si="23"/>
        <v>0</v>
      </c>
      <c r="G193" s="65">
        <f t="shared" si="24"/>
        <v>0</v>
      </c>
    </row>
    <row r="194" spans="1:7" ht="14.25" hidden="1" customHeight="1" x14ac:dyDescent="0.25">
      <c r="A194" s="100" t="s">
        <v>256</v>
      </c>
      <c r="B194" s="100" t="s">
        <v>257</v>
      </c>
      <c r="C194" s="101">
        <v>27915.66</v>
      </c>
      <c r="D194" s="101">
        <v>3982</v>
      </c>
      <c r="E194" s="101"/>
      <c r="F194" s="65">
        <f t="shared" si="23"/>
        <v>0</v>
      </c>
      <c r="G194" s="65">
        <f t="shared" si="24"/>
        <v>0</v>
      </c>
    </row>
    <row r="195" spans="1:7" hidden="1" x14ac:dyDescent="0.25">
      <c r="A195" s="100" t="s">
        <v>258</v>
      </c>
      <c r="B195" s="100" t="s">
        <v>259</v>
      </c>
      <c r="C195" s="101">
        <v>654.41</v>
      </c>
      <c r="D195" s="101">
        <v>1327</v>
      </c>
      <c r="E195" s="101"/>
      <c r="F195" s="65">
        <f t="shared" si="23"/>
        <v>0</v>
      </c>
      <c r="G195" s="65">
        <f t="shared" si="24"/>
        <v>0</v>
      </c>
    </row>
    <row r="196" spans="1:7" hidden="1" x14ac:dyDescent="0.25">
      <c r="A196" s="100" t="s">
        <v>260</v>
      </c>
      <c r="B196" s="100" t="s">
        <v>261</v>
      </c>
      <c r="C196" s="101">
        <v>1067.8499999999999</v>
      </c>
      <c r="D196" s="101">
        <v>1327</v>
      </c>
      <c r="E196" s="101"/>
      <c r="F196" s="65">
        <f t="shared" si="23"/>
        <v>0</v>
      </c>
      <c r="G196" s="65">
        <f t="shared" si="24"/>
        <v>0</v>
      </c>
    </row>
    <row r="197" spans="1:7" hidden="1" x14ac:dyDescent="0.25">
      <c r="A197" s="100" t="s">
        <v>262</v>
      </c>
      <c r="B197" s="100" t="s">
        <v>263</v>
      </c>
      <c r="C197" s="101">
        <v>0</v>
      </c>
      <c r="D197" s="101">
        <v>0</v>
      </c>
      <c r="E197" s="101"/>
      <c r="F197" s="65" t="e">
        <f t="shared" si="23"/>
        <v>#DIV/0!</v>
      </c>
      <c r="G197" s="65" t="e">
        <f t="shared" si="24"/>
        <v>#DIV/0!</v>
      </c>
    </row>
    <row r="198" spans="1:7" hidden="1" x14ac:dyDescent="0.25">
      <c r="A198" s="64" t="s">
        <v>264</v>
      </c>
      <c r="B198" s="64" t="s">
        <v>265</v>
      </c>
      <c r="C198" s="65">
        <f>C199</f>
        <v>57760.95</v>
      </c>
      <c r="D198" s="65">
        <f>D199</f>
        <v>59725</v>
      </c>
      <c r="E198" s="65">
        <f>E199</f>
        <v>0</v>
      </c>
      <c r="F198" s="65">
        <f t="shared" si="23"/>
        <v>0</v>
      </c>
      <c r="G198" s="65">
        <f t="shared" si="24"/>
        <v>0</v>
      </c>
    </row>
    <row r="199" spans="1:7" hidden="1" x14ac:dyDescent="0.25">
      <c r="A199" s="100" t="s">
        <v>266</v>
      </c>
      <c r="B199" s="100" t="s">
        <v>267</v>
      </c>
      <c r="C199" s="101">
        <v>57760.95</v>
      </c>
      <c r="D199" s="101">
        <v>59725</v>
      </c>
      <c r="E199" s="101"/>
      <c r="F199" s="65">
        <f t="shared" si="23"/>
        <v>0</v>
      </c>
      <c r="G199" s="65">
        <f t="shared" si="24"/>
        <v>0</v>
      </c>
    </row>
    <row r="200" spans="1:7" hidden="1" x14ac:dyDescent="0.25">
      <c r="A200" s="64" t="s">
        <v>268</v>
      </c>
      <c r="B200" s="64" t="s">
        <v>269</v>
      </c>
      <c r="C200" s="65">
        <f>C201+C202+C203</f>
        <v>25069.48</v>
      </c>
      <c r="D200" s="65">
        <f>D201+D202+D203</f>
        <v>6875</v>
      </c>
      <c r="E200" s="65">
        <f>E201+E202+E203</f>
        <v>0</v>
      </c>
      <c r="F200" s="65">
        <f t="shared" si="23"/>
        <v>0</v>
      </c>
      <c r="G200" s="65">
        <f t="shared" si="24"/>
        <v>0</v>
      </c>
    </row>
    <row r="201" spans="1:7" hidden="1" x14ac:dyDescent="0.25">
      <c r="A201" s="100" t="s">
        <v>270</v>
      </c>
      <c r="B201" s="100" t="s">
        <v>271</v>
      </c>
      <c r="C201" s="101">
        <v>4540.6099999999997</v>
      </c>
      <c r="D201" s="101">
        <v>2256</v>
      </c>
      <c r="E201" s="101"/>
      <c r="F201" s="65">
        <f t="shared" si="23"/>
        <v>0</v>
      </c>
      <c r="G201" s="65">
        <f t="shared" si="24"/>
        <v>0</v>
      </c>
    </row>
    <row r="202" spans="1:7" hidden="1" x14ac:dyDescent="0.25">
      <c r="A202" s="100" t="s">
        <v>272</v>
      </c>
      <c r="B202" s="100" t="s">
        <v>273</v>
      </c>
      <c r="C202" s="101">
        <v>20528.87</v>
      </c>
      <c r="D202" s="101">
        <v>4579</v>
      </c>
      <c r="E202" s="101"/>
      <c r="F202" s="65">
        <f t="shared" si="23"/>
        <v>0</v>
      </c>
      <c r="G202" s="65">
        <f t="shared" si="24"/>
        <v>0</v>
      </c>
    </row>
    <row r="203" spans="1:7" hidden="1" x14ac:dyDescent="0.25">
      <c r="A203" s="100" t="s">
        <v>274</v>
      </c>
      <c r="B203" s="100" t="s">
        <v>275</v>
      </c>
      <c r="C203" s="101">
        <v>0</v>
      </c>
      <c r="D203" s="101">
        <v>40</v>
      </c>
      <c r="E203" s="101"/>
      <c r="F203" s="65" t="e">
        <f t="shared" si="23"/>
        <v>#DIV/0!</v>
      </c>
      <c r="G203" s="65">
        <f t="shared" si="24"/>
        <v>0</v>
      </c>
    </row>
    <row r="204" spans="1:7" ht="26.25" hidden="1" x14ac:dyDescent="0.25">
      <c r="A204" s="64" t="s">
        <v>276</v>
      </c>
      <c r="B204" s="64" t="s">
        <v>277</v>
      </c>
      <c r="C204" s="65">
        <f>C205</f>
        <v>5122.13</v>
      </c>
      <c r="D204" s="65">
        <f>D205</f>
        <v>1500</v>
      </c>
      <c r="E204" s="65">
        <f>E205</f>
        <v>0</v>
      </c>
      <c r="F204" s="65">
        <f t="shared" si="23"/>
        <v>0</v>
      </c>
      <c r="G204" s="65">
        <f t="shared" si="24"/>
        <v>0</v>
      </c>
    </row>
    <row r="205" spans="1:7" ht="30" hidden="1" x14ac:dyDescent="0.25">
      <c r="A205" s="100" t="s">
        <v>280</v>
      </c>
      <c r="B205" s="100" t="s">
        <v>281</v>
      </c>
      <c r="C205" s="101">
        <v>5122.13</v>
      </c>
      <c r="D205" s="101">
        <v>1500</v>
      </c>
      <c r="E205" s="101"/>
      <c r="F205" s="65">
        <f t="shared" ref="F205:F268" si="35">E205/C205*100</f>
        <v>0</v>
      </c>
      <c r="G205" s="65">
        <f t="shared" ref="G205:G268" si="36">E205/D205*100</f>
        <v>0</v>
      </c>
    </row>
    <row r="206" spans="1:7" hidden="1" x14ac:dyDescent="0.25">
      <c r="A206" s="64" t="s">
        <v>282</v>
      </c>
      <c r="B206" s="64" t="s">
        <v>283</v>
      </c>
      <c r="C206" s="65">
        <f>C207</f>
        <v>106.07</v>
      </c>
      <c r="D206" s="65">
        <f>D207</f>
        <v>0</v>
      </c>
      <c r="E206" s="65">
        <f>E207</f>
        <v>0</v>
      </c>
      <c r="F206" s="65">
        <f t="shared" si="35"/>
        <v>0</v>
      </c>
      <c r="G206" s="65" t="e">
        <f t="shared" si="36"/>
        <v>#DIV/0!</v>
      </c>
    </row>
    <row r="207" spans="1:7" hidden="1" x14ac:dyDescent="0.25">
      <c r="A207" s="100" t="s">
        <v>284</v>
      </c>
      <c r="B207" s="100" t="s">
        <v>285</v>
      </c>
      <c r="C207" s="101">
        <v>106.07</v>
      </c>
      <c r="D207" s="101">
        <v>0</v>
      </c>
      <c r="E207" s="101"/>
      <c r="F207" s="65">
        <f t="shared" si="35"/>
        <v>0</v>
      </c>
      <c r="G207" s="65" t="e">
        <f t="shared" si="36"/>
        <v>#DIV/0!</v>
      </c>
    </row>
    <row r="208" spans="1:7" hidden="1" x14ac:dyDescent="0.25">
      <c r="A208" s="64" t="s">
        <v>288</v>
      </c>
      <c r="B208" s="64" t="s">
        <v>289</v>
      </c>
      <c r="C208" s="65">
        <f>C209</f>
        <v>300.94</v>
      </c>
      <c r="D208" s="65">
        <f>D209</f>
        <v>0</v>
      </c>
      <c r="E208" s="65">
        <f>E209</f>
        <v>0</v>
      </c>
      <c r="F208" s="65">
        <f t="shared" si="35"/>
        <v>0</v>
      </c>
      <c r="G208" s="65" t="e">
        <f t="shared" si="36"/>
        <v>#DIV/0!</v>
      </c>
    </row>
    <row r="209" spans="1:7" hidden="1" x14ac:dyDescent="0.25">
      <c r="A209" s="100" t="s">
        <v>290</v>
      </c>
      <c r="B209" s="100" t="s">
        <v>289</v>
      </c>
      <c r="C209" s="101">
        <v>300.94</v>
      </c>
      <c r="D209" s="101">
        <v>0</v>
      </c>
      <c r="E209" s="101"/>
      <c r="F209" s="65">
        <f t="shared" si="35"/>
        <v>0</v>
      </c>
      <c r="G209" s="65" t="e">
        <f t="shared" si="36"/>
        <v>#DIV/0!</v>
      </c>
    </row>
    <row r="210" spans="1:7" hidden="1" x14ac:dyDescent="0.25">
      <c r="A210" s="64" t="s">
        <v>291</v>
      </c>
      <c r="B210" s="64" t="s">
        <v>292</v>
      </c>
      <c r="C210" s="65">
        <f>C211+C216+C219+C222+C228+C230+C233+C238+C240</f>
        <v>47618.38</v>
      </c>
      <c r="D210" s="65">
        <f>D211+D216+D219+D222+D228+D230+D233+D238+D240</f>
        <v>21932</v>
      </c>
      <c r="E210" s="65">
        <f>E211+E216+E219+E222+E228+E230+E233+E238+E240</f>
        <v>0</v>
      </c>
      <c r="F210" s="65">
        <f t="shared" si="35"/>
        <v>0</v>
      </c>
      <c r="G210" s="65">
        <f t="shared" si="36"/>
        <v>0</v>
      </c>
    </row>
    <row r="211" spans="1:7" hidden="1" x14ac:dyDescent="0.25">
      <c r="A211" s="64" t="s">
        <v>293</v>
      </c>
      <c r="B211" s="64" t="s">
        <v>294</v>
      </c>
      <c r="C211" s="65">
        <f>C212+C213+C214+C215</f>
        <v>21057.279999999999</v>
      </c>
      <c r="D211" s="65">
        <f>D212+D213+D214+D215</f>
        <v>7764</v>
      </c>
      <c r="E211" s="65">
        <f>E212+E213+E214+E215</f>
        <v>0</v>
      </c>
      <c r="F211" s="65">
        <f t="shared" si="35"/>
        <v>0</v>
      </c>
      <c r="G211" s="65">
        <f t="shared" si="36"/>
        <v>0</v>
      </c>
    </row>
    <row r="212" spans="1:7" hidden="1" x14ac:dyDescent="0.25">
      <c r="A212" s="100" t="s">
        <v>295</v>
      </c>
      <c r="B212" s="100" t="s">
        <v>296</v>
      </c>
      <c r="C212" s="101">
        <v>302.69</v>
      </c>
      <c r="D212" s="101">
        <v>929</v>
      </c>
      <c r="E212" s="101"/>
      <c r="F212" s="65">
        <f t="shared" si="35"/>
        <v>0</v>
      </c>
      <c r="G212" s="65">
        <f t="shared" si="36"/>
        <v>0</v>
      </c>
    </row>
    <row r="213" spans="1:7" hidden="1" x14ac:dyDescent="0.25">
      <c r="A213" s="100" t="s">
        <v>297</v>
      </c>
      <c r="B213" s="100" t="s">
        <v>298</v>
      </c>
      <c r="C213" s="101">
        <v>0</v>
      </c>
      <c r="D213" s="101">
        <v>0</v>
      </c>
      <c r="E213" s="101"/>
      <c r="F213" s="65" t="e">
        <f t="shared" si="35"/>
        <v>#DIV/0!</v>
      </c>
      <c r="G213" s="65" t="e">
        <f t="shared" si="36"/>
        <v>#DIV/0!</v>
      </c>
    </row>
    <row r="214" spans="1:7" hidden="1" x14ac:dyDescent="0.25">
      <c r="A214" s="100" t="s">
        <v>299</v>
      </c>
      <c r="B214" s="100" t="s">
        <v>300</v>
      </c>
      <c r="C214" s="101">
        <v>106.58</v>
      </c>
      <c r="D214" s="101">
        <v>199</v>
      </c>
      <c r="E214" s="101"/>
      <c r="F214" s="65">
        <f t="shared" si="35"/>
        <v>0</v>
      </c>
      <c r="G214" s="65">
        <f t="shared" si="36"/>
        <v>0</v>
      </c>
    </row>
    <row r="215" spans="1:7" hidden="1" x14ac:dyDescent="0.25">
      <c r="A215" s="100" t="s">
        <v>301</v>
      </c>
      <c r="B215" s="100" t="s">
        <v>302</v>
      </c>
      <c r="C215" s="101">
        <v>20648.009999999998</v>
      </c>
      <c r="D215" s="101">
        <v>6636</v>
      </c>
      <c r="E215" s="101"/>
      <c r="F215" s="65">
        <f t="shared" si="35"/>
        <v>0</v>
      </c>
      <c r="G215" s="65">
        <f t="shared" si="36"/>
        <v>0</v>
      </c>
    </row>
    <row r="216" spans="1:7" hidden="1" x14ac:dyDescent="0.25">
      <c r="A216" s="64" t="s">
        <v>303</v>
      </c>
      <c r="B216" s="64" t="s">
        <v>304</v>
      </c>
      <c r="C216" s="65">
        <f>C217+C218</f>
        <v>1940.11</v>
      </c>
      <c r="D216" s="65">
        <f>D217+D218</f>
        <v>2654</v>
      </c>
      <c r="E216" s="65">
        <f>E217+E218</f>
        <v>0</v>
      </c>
      <c r="F216" s="65">
        <f t="shared" si="35"/>
        <v>0</v>
      </c>
      <c r="G216" s="65">
        <f t="shared" si="36"/>
        <v>0</v>
      </c>
    </row>
    <row r="217" spans="1:7" ht="30" hidden="1" x14ac:dyDescent="0.25">
      <c r="A217" s="100" t="s">
        <v>305</v>
      </c>
      <c r="B217" s="100" t="s">
        <v>306</v>
      </c>
      <c r="C217" s="101">
        <v>0</v>
      </c>
      <c r="D217" s="101">
        <v>0</v>
      </c>
      <c r="E217" s="101"/>
      <c r="F217" s="65" t="e">
        <f t="shared" si="35"/>
        <v>#DIV/0!</v>
      </c>
      <c r="G217" s="65" t="e">
        <f t="shared" si="36"/>
        <v>#DIV/0!</v>
      </c>
    </row>
    <row r="218" spans="1:7" ht="30" hidden="1" x14ac:dyDescent="0.25">
      <c r="A218" s="100" t="s">
        <v>307</v>
      </c>
      <c r="B218" s="100" t="s">
        <v>308</v>
      </c>
      <c r="C218" s="101">
        <v>1940.11</v>
      </c>
      <c r="D218" s="101">
        <v>2654</v>
      </c>
      <c r="E218" s="101"/>
      <c r="F218" s="65">
        <f t="shared" si="35"/>
        <v>0</v>
      </c>
      <c r="G218" s="65">
        <f t="shared" si="36"/>
        <v>0</v>
      </c>
    </row>
    <row r="219" spans="1:7" hidden="1" x14ac:dyDescent="0.25">
      <c r="A219" s="64" t="s">
        <v>309</v>
      </c>
      <c r="B219" s="64" t="s">
        <v>310</v>
      </c>
      <c r="C219" s="65">
        <f>C220+C221</f>
        <v>928.4</v>
      </c>
      <c r="D219" s="65">
        <f>D220+D221</f>
        <v>0</v>
      </c>
      <c r="E219" s="65">
        <f>E220+E221</f>
        <v>0</v>
      </c>
      <c r="F219" s="65">
        <f t="shared" si="35"/>
        <v>0</v>
      </c>
      <c r="G219" s="65" t="e">
        <f t="shared" si="36"/>
        <v>#DIV/0!</v>
      </c>
    </row>
    <row r="220" spans="1:7" hidden="1" x14ac:dyDescent="0.25">
      <c r="A220" s="100" t="s">
        <v>311</v>
      </c>
      <c r="B220" s="100" t="s">
        <v>312</v>
      </c>
      <c r="C220" s="101">
        <v>0</v>
      </c>
      <c r="D220" s="101">
        <v>0</v>
      </c>
      <c r="E220" s="101"/>
      <c r="F220" s="65" t="e">
        <f t="shared" si="35"/>
        <v>#DIV/0!</v>
      </c>
      <c r="G220" s="65" t="e">
        <f t="shared" si="36"/>
        <v>#DIV/0!</v>
      </c>
    </row>
    <row r="221" spans="1:7" hidden="1" x14ac:dyDescent="0.25">
      <c r="A221" s="100" t="s">
        <v>313</v>
      </c>
      <c r="B221" s="100" t="s">
        <v>314</v>
      </c>
      <c r="C221" s="101">
        <v>928.4</v>
      </c>
      <c r="D221" s="101">
        <v>0</v>
      </c>
      <c r="E221" s="101"/>
      <c r="F221" s="65">
        <f t="shared" si="35"/>
        <v>0</v>
      </c>
      <c r="G221" s="65" t="e">
        <f t="shared" si="36"/>
        <v>#DIV/0!</v>
      </c>
    </row>
    <row r="222" spans="1:7" hidden="1" x14ac:dyDescent="0.25">
      <c r="A222" s="64" t="s">
        <v>315</v>
      </c>
      <c r="B222" s="64" t="s">
        <v>316</v>
      </c>
      <c r="C222" s="65">
        <f>C223+C224+C225+C226+C227</f>
        <v>1321.5</v>
      </c>
      <c r="D222" s="65">
        <f>D223+D224+D225+D226+D227</f>
        <v>2888</v>
      </c>
      <c r="E222" s="65">
        <f>E223+E224+E225+E226+E227</f>
        <v>0</v>
      </c>
      <c r="F222" s="65">
        <f t="shared" si="35"/>
        <v>0</v>
      </c>
      <c r="G222" s="65">
        <f t="shared" si="36"/>
        <v>0</v>
      </c>
    </row>
    <row r="223" spans="1:7" hidden="1" x14ac:dyDescent="0.25">
      <c r="A223" s="100" t="s">
        <v>317</v>
      </c>
      <c r="B223" s="100" t="s">
        <v>318</v>
      </c>
      <c r="C223" s="101">
        <v>736.69</v>
      </c>
      <c r="D223" s="101">
        <v>1793</v>
      </c>
      <c r="E223" s="101"/>
      <c r="F223" s="65">
        <f t="shared" si="35"/>
        <v>0</v>
      </c>
      <c r="G223" s="65">
        <f t="shared" si="36"/>
        <v>0</v>
      </c>
    </row>
    <row r="224" spans="1:7" hidden="1" x14ac:dyDescent="0.25">
      <c r="A224" s="100" t="s">
        <v>319</v>
      </c>
      <c r="B224" s="100" t="s">
        <v>320</v>
      </c>
      <c r="C224" s="101">
        <v>394.02</v>
      </c>
      <c r="D224" s="101">
        <v>929</v>
      </c>
      <c r="E224" s="101"/>
      <c r="F224" s="65">
        <f t="shared" si="35"/>
        <v>0</v>
      </c>
      <c r="G224" s="65">
        <f t="shared" si="36"/>
        <v>0</v>
      </c>
    </row>
    <row r="225" spans="1:7" hidden="1" x14ac:dyDescent="0.25">
      <c r="A225" s="100" t="s">
        <v>321</v>
      </c>
      <c r="B225" s="100" t="s">
        <v>322</v>
      </c>
      <c r="C225" s="101">
        <v>149.31</v>
      </c>
      <c r="D225" s="101">
        <v>166</v>
      </c>
      <c r="E225" s="101"/>
      <c r="F225" s="65">
        <f t="shared" si="35"/>
        <v>0</v>
      </c>
      <c r="G225" s="65">
        <f t="shared" si="36"/>
        <v>0</v>
      </c>
    </row>
    <row r="226" spans="1:7" hidden="1" x14ac:dyDescent="0.25">
      <c r="A226" s="100" t="s">
        <v>323</v>
      </c>
      <c r="B226" s="100" t="s">
        <v>324</v>
      </c>
      <c r="C226" s="101">
        <v>0</v>
      </c>
      <c r="D226" s="101">
        <v>0</v>
      </c>
      <c r="E226" s="101"/>
      <c r="F226" s="65" t="e">
        <f t="shared" si="35"/>
        <v>#DIV/0!</v>
      </c>
      <c r="G226" s="65" t="e">
        <f t="shared" si="36"/>
        <v>#DIV/0!</v>
      </c>
    </row>
    <row r="227" spans="1:7" hidden="1" x14ac:dyDescent="0.25">
      <c r="A227" s="100" t="s">
        <v>325</v>
      </c>
      <c r="B227" s="100" t="s">
        <v>326</v>
      </c>
      <c r="C227" s="101">
        <v>41.48</v>
      </c>
      <c r="D227" s="101">
        <v>0</v>
      </c>
      <c r="E227" s="101"/>
      <c r="F227" s="65">
        <f t="shared" si="35"/>
        <v>0</v>
      </c>
      <c r="G227" s="65" t="e">
        <f t="shared" si="36"/>
        <v>#DIV/0!</v>
      </c>
    </row>
    <row r="228" spans="1:7" hidden="1" x14ac:dyDescent="0.25">
      <c r="A228" s="64" t="s">
        <v>327</v>
      </c>
      <c r="B228" s="64" t="s">
        <v>328</v>
      </c>
      <c r="C228" s="65">
        <f>C229</f>
        <v>4778.0200000000004</v>
      </c>
      <c r="D228" s="65">
        <f>D229</f>
        <v>4778</v>
      </c>
      <c r="E228" s="65">
        <f>E229</f>
        <v>0</v>
      </c>
      <c r="F228" s="65">
        <f t="shared" si="35"/>
        <v>0</v>
      </c>
      <c r="G228" s="65">
        <f t="shared" si="36"/>
        <v>0</v>
      </c>
    </row>
    <row r="229" spans="1:7" hidden="1" x14ac:dyDescent="0.25">
      <c r="A229" s="100" t="s">
        <v>329</v>
      </c>
      <c r="B229" s="100" t="s">
        <v>330</v>
      </c>
      <c r="C229" s="101">
        <v>4778.0200000000004</v>
      </c>
      <c r="D229" s="101">
        <v>4778</v>
      </c>
      <c r="E229" s="101"/>
      <c r="F229" s="65">
        <f t="shared" si="35"/>
        <v>0</v>
      </c>
      <c r="G229" s="65">
        <f t="shared" si="36"/>
        <v>0</v>
      </c>
    </row>
    <row r="230" spans="1:7" hidden="1" x14ac:dyDescent="0.25">
      <c r="A230" s="64" t="s">
        <v>331</v>
      </c>
      <c r="B230" s="64" t="s">
        <v>332</v>
      </c>
      <c r="C230" s="65">
        <f>C231+C232</f>
        <v>6627.92</v>
      </c>
      <c r="D230" s="65">
        <f>D231+D232</f>
        <v>530</v>
      </c>
      <c r="E230" s="65">
        <f>E231+E232</f>
        <v>0</v>
      </c>
      <c r="F230" s="65">
        <f t="shared" si="35"/>
        <v>0</v>
      </c>
      <c r="G230" s="65">
        <f t="shared" si="36"/>
        <v>0</v>
      </c>
    </row>
    <row r="231" spans="1:7" ht="15" hidden="1" customHeight="1" x14ac:dyDescent="0.25">
      <c r="A231" s="100" t="s">
        <v>333</v>
      </c>
      <c r="B231" s="100" t="s">
        <v>334</v>
      </c>
      <c r="C231" s="101">
        <v>4115.4799999999996</v>
      </c>
      <c r="D231" s="101">
        <v>265</v>
      </c>
      <c r="E231" s="101"/>
      <c r="F231" s="65">
        <f t="shared" si="35"/>
        <v>0</v>
      </c>
      <c r="G231" s="65">
        <f t="shared" si="36"/>
        <v>0</v>
      </c>
    </row>
    <row r="232" spans="1:7" hidden="1" x14ac:dyDescent="0.25">
      <c r="A232" s="100" t="s">
        <v>335</v>
      </c>
      <c r="B232" s="100" t="s">
        <v>336</v>
      </c>
      <c r="C232" s="101">
        <v>2512.44</v>
      </c>
      <c r="D232" s="101">
        <v>265</v>
      </c>
      <c r="E232" s="101"/>
      <c r="F232" s="65">
        <f t="shared" si="35"/>
        <v>0</v>
      </c>
      <c r="G232" s="65">
        <f t="shared" si="36"/>
        <v>0</v>
      </c>
    </row>
    <row r="233" spans="1:7" hidden="1" x14ac:dyDescent="0.25">
      <c r="A233" s="64" t="s">
        <v>337</v>
      </c>
      <c r="B233" s="64" t="s">
        <v>338</v>
      </c>
      <c r="C233" s="65">
        <f>C234+C235+C236+C237</f>
        <v>9235.7999999999993</v>
      </c>
      <c r="D233" s="65">
        <f>D234+D235+D236+D237</f>
        <v>2654</v>
      </c>
      <c r="E233" s="65">
        <f>E234+E235+E236+E237</f>
        <v>0</v>
      </c>
      <c r="F233" s="65">
        <f t="shared" si="35"/>
        <v>0</v>
      </c>
      <c r="G233" s="65">
        <f t="shared" si="36"/>
        <v>0</v>
      </c>
    </row>
    <row r="234" spans="1:7" hidden="1" x14ac:dyDescent="0.25">
      <c r="A234" s="100" t="s">
        <v>339</v>
      </c>
      <c r="B234" s="100" t="s">
        <v>340</v>
      </c>
      <c r="C234" s="101">
        <v>0</v>
      </c>
      <c r="D234" s="101">
        <v>0</v>
      </c>
      <c r="E234" s="101"/>
      <c r="F234" s="65" t="e">
        <f t="shared" si="35"/>
        <v>#DIV/0!</v>
      </c>
      <c r="G234" s="65" t="e">
        <f t="shared" si="36"/>
        <v>#DIV/0!</v>
      </c>
    </row>
    <row r="235" spans="1:7" hidden="1" x14ac:dyDescent="0.25">
      <c r="A235" s="100" t="s">
        <v>341</v>
      </c>
      <c r="B235" s="100" t="s">
        <v>342</v>
      </c>
      <c r="C235" s="101">
        <v>7923.84</v>
      </c>
      <c r="D235" s="101">
        <v>2654</v>
      </c>
      <c r="E235" s="101"/>
      <c r="F235" s="65">
        <f t="shared" si="35"/>
        <v>0</v>
      </c>
      <c r="G235" s="65">
        <f t="shared" si="36"/>
        <v>0</v>
      </c>
    </row>
    <row r="236" spans="1:7" hidden="1" x14ac:dyDescent="0.25">
      <c r="A236" s="100" t="s">
        <v>343</v>
      </c>
      <c r="B236" s="100" t="s">
        <v>344</v>
      </c>
      <c r="C236" s="101">
        <v>0</v>
      </c>
      <c r="D236" s="101">
        <v>0</v>
      </c>
      <c r="E236" s="101"/>
      <c r="F236" s="65" t="e">
        <f t="shared" si="35"/>
        <v>#DIV/0!</v>
      </c>
      <c r="G236" s="65" t="e">
        <f t="shared" si="36"/>
        <v>#DIV/0!</v>
      </c>
    </row>
    <row r="237" spans="1:7" hidden="1" x14ac:dyDescent="0.25">
      <c r="A237" s="100" t="s">
        <v>345</v>
      </c>
      <c r="B237" s="100" t="s">
        <v>346</v>
      </c>
      <c r="C237" s="101">
        <v>1311.96</v>
      </c>
      <c r="D237" s="101">
        <v>0</v>
      </c>
      <c r="E237" s="101"/>
      <c r="F237" s="65">
        <f t="shared" si="35"/>
        <v>0</v>
      </c>
      <c r="G237" s="65" t="e">
        <f t="shared" si="36"/>
        <v>#DIV/0!</v>
      </c>
    </row>
    <row r="238" spans="1:7" hidden="1" x14ac:dyDescent="0.25">
      <c r="A238" s="64" t="s">
        <v>347</v>
      </c>
      <c r="B238" s="64" t="s">
        <v>348</v>
      </c>
      <c r="C238" s="65">
        <f>C239</f>
        <v>294.33</v>
      </c>
      <c r="D238" s="65">
        <f>D239</f>
        <v>664</v>
      </c>
      <c r="E238" s="65">
        <f>E239</f>
        <v>0</v>
      </c>
      <c r="F238" s="65">
        <f t="shared" si="35"/>
        <v>0</v>
      </c>
      <c r="G238" s="65">
        <f t="shared" si="36"/>
        <v>0</v>
      </c>
    </row>
    <row r="239" spans="1:7" hidden="1" x14ac:dyDescent="0.25">
      <c r="A239" s="100" t="s">
        <v>349</v>
      </c>
      <c r="B239" s="100" t="s">
        <v>350</v>
      </c>
      <c r="C239" s="101">
        <v>294.33</v>
      </c>
      <c r="D239" s="101">
        <v>664</v>
      </c>
      <c r="E239" s="101"/>
      <c r="F239" s="65">
        <f t="shared" si="35"/>
        <v>0</v>
      </c>
      <c r="G239" s="65">
        <f t="shared" si="36"/>
        <v>0</v>
      </c>
    </row>
    <row r="240" spans="1:7" hidden="1" x14ac:dyDescent="0.25">
      <c r="A240" s="64" t="s">
        <v>351</v>
      </c>
      <c r="B240" s="64" t="s">
        <v>352</v>
      </c>
      <c r="C240" s="65">
        <f>C241+C242</f>
        <v>1435.02</v>
      </c>
      <c r="D240" s="65">
        <f>D241+D242</f>
        <v>0</v>
      </c>
      <c r="E240" s="65">
        <f>E241+E242</f>
        <v>0</v>
      </c>
      <c r="F240" s="65">
        <f t="shared" si="35"/>
        <v>0</v>
      </c>
      <c r="G240" s="65" t="e">
        <f t="shared" si="36"/>
        <v>#DIV/0!</v>
      </c>
    </row>
    <row r="241" spans="1:7" ht="30" hidden="1" x14ac:dyDescent="0.25">
      <c r="A241" s="100" t="s">
        <v>353</v>
      </c>
      <c r="B241" s="100" t="s">
        <v>354</v>
      </c>
      <c r="C241" s="101">
        <v>1231.3399999999999</v>
      </c>
      <c r="D241" s="101">
        <v>0</v>
      </c>
      <c r="E241" s="101"/>
      <c r="F241" s="65">
        <f t="shared" si="35"/>
        <v>0</v>
      </c>
      <c r="G241" s="65" t="e">
        <f t="shared" si="36"/>
        <v>#DIV/0!</v>
      </c>
    </row>
    <row r="242" spans="1:7" hidden="1" x14ac:dyDescent="0.25">
      <c r="A242" s="100" t="s">
        <v>355</v>
      </c>
      <c r="B242" s="100" t="s">
        <v>356</v>
      </c>
      <c r="C242" s="101">
        <v>203.68</v>
      </c>
      <c r="D242" s="101">
        <v>0</v>
      </c>
      <c r="E242" s="101"/>
      <c r="F242" s="65">
        <f t="shared" si="35"/>
        <v>0</v>
      </c>
      <c r="G242" s="65" t="e">
        <f t="shared" si="36"/>
        <v>#DIV/0!</v>
      </c>
    </row>
    <row r="243" spans="1:7" hidden="1" x14ac:dyDescent="0.25">
      <c r="A243" s="64" t="s">
        <v>357</v>
      </c>
      <c r="B243" s="64" t="s">
        <v>358</v>
      </c>
      <c r="C243" s="65">
        <f>C244</f>
        <v>0</v>
      </c>
      <c r="D243" s="65">
        <f>D244</f>
        <v>0</v>
      </c>
      <c r="E243" s="65">
        <f>E244</f>
        <v>0</v>
      </c>
      <c r="F243" s="65" t="e">
        <f t="shared" si="35"/>
        <v>#DIV/0!</v>
      </c>
      <c r="G243" s="65" t="e">
        <f t="shared" si="36"/>
        <v>#DIV/0!</v>
      </c>
    </row>
    <row r="244" spans="1:7" hidden="1" x14ac:dyDescent="0.25">
      <c r="A244" s="64" t="s">
        <v>359</v>
      </c>
      <c r="B244" s="64" t="s">
        <v>358</v>
      </c>
      <c r="C244" s="65">
        <f>C245+C246</f>
        <v>0</v>
      </c>
      <c r="D244" s="65">
        <f>D245+D246</f>
        <v>0</v>
      </c>
      <c r="E244" s="65">
        <f>E245+E246</f>
        <v>0</v>
      </c>
      <c r="F244" s="65" t="e">
        <f t="shared" si="35"/>
        <v>#DIV/0!</v>
      </c>
      <c r="G244" s="65" t="e">
        <f t="shared" si="36"/>
        <v>#DIV/0!</v>
      </c>
    </row>
    <row r="245" spans="1:7" hidden="1" x14ac:dyDescent="0.25">
      <c r="A245" s="100" t="s">
        <v>360</v>
      </c>
      <c r="B245" s="100" t="s">
        <v>361</v>
      </c>
      <c r="C245" s="101">
        <v>0</v>
      </c>
      <c r="D245" s="101">
        <v>0</v>
      </c>
      <c r="E245" s="101"/>
      <c r="F245" s="65" t="e">
        <f t="shared" si="35"/>
        <v>#DIV/0!</v>
      </c>
      <c r="G245" s="65" t="e">
        <f t="shared" si="36"/>
        <v>#DIV/0!</v>
      </c>
    </row>
    <row r="246" spans="1:7" hidden="1" x14ac:dyDescent="0.25">
      <c r="A246" s="100" t="s">
        <v>362</v>
      </c>
      <c r="B246" s="100" t="s">
        <v>363</v>
      </c>
      <c r="C246" s="101">
        <v>0</v>
      </c>
      <c r="D246" s="101">
        <v>0</v>
      </c>
      <c r="E246" s="101"/>
      <c r="F246" s="65" t="e">
        <f t="shared" si="35"/>
        <v>#DIV/0!</v>
      </c>
      <c r="G246" s="65" t="e">
        <f t="shared" si="36"/>
        <v>#DIV/0!</v>
      </c>
    </row>
    <row r="247" spans="1:7" hidden="1" x14ac:dyDescent="0.25">
      <c r="A247" s="64" t="s">
        <v>364</v>
      </c>
      <c r="B247" s="64" t="s">
        <v>365</v>
      </c>
      <c r="C247" s="65">
        <f>C248</f>
        <v>3286.45</v>
      </c>
      <c r="D247" s="65">
        <f>D248+D252+D254+D256+D261</f>
        <v>5441</v>
      </c>
      <c r="E247" s="65">
        <f>E248</f>
        <v>0</v>
      </c>
      <c r="F247" s="65">
        <f t="shared" si="35"/>
        <v>0</v>
      </c>
      <c r="G247" s="65">
        <f t="shared" si="36"/>
        <v>0</v>
      </c>
    </row>
    <row r="248" spans="1:7" hidden="1" x14ac:dyDescent="0.25">
      <c r="A248" s="64" t="s">
        <v>366</v>
      </c>
      <c r="B248" s="64" t="s">
        <v>367</v>
      </c>
      <c r="C248" s="65">
        <f>C249+C250+C251</f>
        <v>3286.45</v>
      </c>
      <c r="D248" s="65">
        <f t="shared" ref="D248:E248" si="37">D249+D250+D251</f>
        <v>3384</v>
      </c>
      <c r="E248" s="65">
        <f t="shared" si="37"/>
        <v>0</v>
      </c>
      <c r="F248" s="65">
        <f t="shared" si="35"/>
        <v>0</v>
      </c>
      <c r="G248" s="65">
        <f t="shared" si="36"/>
        <v>0</v>
      </c>
    </row>
    <row r="249" spans="1:7" hidden="1" x14ac:dyDescent="0.25">
      <c r="A249" s="100" t="s">
        <v>370</v>
      </c>
      <c r="B249" s="100" t="s">
        <v>371</v>
      </c>
      <c r="C249" s="101">
        <v>406.63</v>
      </c>
      <c r="D249" s="101">
        <v>265</v>
      </c>
      <c r="E249" s="101"/>
      <c r="F249" s="65">
        <f t="shared" si="35"/>
        <v>0</v>
      </c>
      <c r="G249" s="65">
        <f t="shared" si="36"/>
        <v>0</v>
      </c>
    </row>
    <row r="250" spans="1:7" hidden="1" x14ac:dyDescent="0.25">
      <c r="A250" s="100" t="s">
        <v>372</v>
      </c>
      <c r="B250" s="100" t="s">
        <v>373</v>
      </c>
      <c r="C250" s="101">
        <v>39.549999999999997</v>
      </c>
      <c r="D250" s="101">
        <v>3119</v>
      </c>
      <c r="E250" s="101"/>
      <c r="F250" s="65">
        <f t="shared" si="35"/>
        <v>0</v>
      </c>
      <c r="G250" s="65">
        <f t="shared" si="36"/>
        <v>0</v>
      </c>
    </row>
    <row r="251" spans="1:7" hidden="1" x14ac:dyDescent="0.25">
      <c r="A251" s="107">
        <v>32924</v>
      </c>
      <c r="B251" s="100" t="s">
        <v>374</v>
      </c>
      <c r="C251" s="101">
        <v>2840.27</v>
      </c>
      <c r="D251" s="101">
        <v>0</v>
      </c>
      <c r="E251" s="101"/>
      <c r="F251" s="65">
        <f t="shared" si="35"/>
        <v>0</v>
      </c>
      <c r="G251" s="65" t="e">
        <f t="shared" si="36"/>
        <v>#DIV/0!</v>
      </c>
    </row>
    <row r="252" spans="1:7" hidden="1" x14ac:dyDescent="0.25">
      <c r="A252" s="64" t="s">
        <v>375</v>
      </c>
      <c r="B252" s="64" t="s">
        <v>376</v>
      </c>
      <c r="C252" s="65">
        <f>C253</f>
        <v>425.81</v>
      </c>
      <c r="D252" s="65">
        <f>D253</f>
        <v>398</v>
      </c>
      <c r="E252" s="65">
        <f>E253</f>
        <v>0</v>
      </c>
      <c r="F252" s="65">
        <f t="shared" si="35"/>
        <v>0</v>
      </c>
      <c r="G252" s="65">
        <f t="shared" si="36"/>
        <v>0</v>
      </c>
    </row>
    <row r="253" spans="1:7" hidden="1" x14ac:dyDescent="0.25">
      <c r="A253" s="100" t="s">
        <v>377</v>
      </c>
      <c r="B253" s="100" t="s">
        <v>376</v>
      </c>
      <c r="C253" s="101">
        <v>425.81</v>
      </c>
      <c r="D253" s="101">
        <v>398</v>
      </c>
      <c r="E253" s="101"/>
      <c r="F253" s="65">
        <f t="shared" si="35"/>
        <v>0</v>
      </c>
      <c r="G253" s="65">
        <f t="shared" si="36"/>
        <v>0</v>
      </c>
    </row>
    <row r="254" spans="1:7" hidden="1" x14ac:dyDescent="0.25">
      <c r="A254" s="64" t="s">
        <v>378</v>
      </c>
      <c r="B254" s="64" t="s">
        <v>379</v>
      </c>
      <c r="C254" s="65">
        <f>C255</f>
        <v>0</v>
      </c>
      <c r="D254" s="65">
        <f>D255</f>
        <v>133</v>
      </c>
      <c r="E254" s="65">
        <f>E255</f>
        <v>0</v>
      </c>
      <c r="F254" s="65" t="e">
        <f t="shared" si="35"/>
        <v>#DIV/0!</v>
      </c>
      <c r="G254" s="65">
        <f t="shared" si="36"/>
        <v>0</v>
      </c>
    </row>
    <row r="255" spans="1:7" hidden="1" x14ac:dyDescent="0.25">
      <c r="A255" s="100" t="s">
        <v>380</v>
      </c>
      <c r="B255" s="100" t="s">
        <v>381</v>
      </c>
      <c r="C255" s="101">
        <v>0</v>
      </c>
      <c r="D255" s="101">
        <v>133</v>
      </c>
      <c r="E255" s="101"/>
      <c r="F255" s="65" t="e">
        <f t="shared" si="35"/>
        <v>#DIV/0!</v>
      </c>
      <c r="G255" s="65">
        <f t="shared" si="36"/>
        <v>0</v>
      </c>
    </row>
    <row r="256" spans="1:7" hidden="1" x14ac:dyDescent="0.25">
      <c r="A256" s="64" t="s">
        <v>382</v>
      </c>
      <c r="B256" s="64" t="s">
        <v>383</v>
      </c>
      <c r="C256" s="65">
        <f>C258+C260+C257+C259</f>
        <v>23.89</v>
      </c>
      <c r="D256" s="65">
        <f t="shared" ref="D256:E256" si="38">D258+D260+D257+D259</f>
        <v>199</v>
      </c>
      <c r="E256" s="65">
        <f t="shared" si="38"/>
        <v>0</v>
      </c>
      <c r="F256" s="65">
        <f t="shared" si="35"/>
        <v>0</v>
      </c>
      <c r="G256" s="65">
        <f t="shared" si="36"/>
        <v>0</v>
      </c>
    </row>
    <row r="257" spans="1:7" hidden="1" x14ac:dyDescent="0.25">
      <c r="A257" s="107">
        <v>32951</v>
      </c>
      <c r="B257" s="100" t="s">
        <v>527</v>
      </c>
      <c r="C257" s="58">
        <v>9.2899999999999991</v>
      </c>
      <c r="D257" s="58">
        <v>0</v>
      </c>
      <c r="E257" s="58"/>
      <c r="F257" s="65">
        <f t="shared" si="35"/>
        <v>0</v>
      </c>
      <c r="G257" s="65" t="e">
        <f t="shared" si="36"/>
        <v>#DIV/0!</v>
      </c>
    </row>
    <row r="258" spans="1:7" hidden="1" x14ac:dyDescent="0.25">
      <c r="A258" s="100" t="s">
        <v>384</v>
      </c>
      <c r="B258" s="100" t="s">
        <v>385</v>
      </c>
      <c r="C258" s="101">
        <v>0</v>
      </c>
      <c r="D258" s="101">
        <v>199</v>
      </c>
      <c r="E258" s="101"/>
      <c r="F258" s="65" t="e">
        <f t="shared" si="35"/>
        <v>#DIV/0!</v>
      </c>
      <c r="G258" s="65">
        <f t="shared" si="36"/>
        <v>0</v>
      </c>
    </row>
    <row r="259" spans="1:7" hidden="1" x14ac:dyDescent="0.25">
      <c r="A259" s="107">
        <v>32954</v>
      </c>
      <c r="B259" s="100" t="s">
        <v>386</v>
      </c>
      <c r="C259" s="101">
        <v>14.6</v>
      </c>
      <c r="D259" s="101">
        <v>0</v>
      </c>
      <c r="E259" s="101"/>
      <c r="F259" s="65">
        <f t="shared" si="35"/>
        <v>0</v>
      </c>
      <c r="G259" s="65" t="e">
        <f t="shared" si="36"/>
        <v>#DIV/0!</v>
      </c>
    </row>
    <row r="260" spans="1:7" hidden="1" x14ac:dyDescent="0.25">
      <c r="A260" s="100" t="s">
        <v>389</v>
      </c>
      <c r="B260" s="100" t="s">
        <v>386</v>
      </c>
      <c r="C260" s="101">
        <v>0</v>
      </c>
      <c r="D260" s="101">
        <v>0</v>
      </c>
      <c r="E260" s="101"/>
      <c r="F260" s="65" t="e">
        <f t="shared" si="35"/>
        <v>#DIV/0!</v>
      </c>
      <c r="G260" s="65" t="e">
        <f t="shared" si="36"/>
        <v>#DIV/0!</v>
      </c>
    </row>
    <row r="261" spans="1:7" hidden="1" x14ac:dyDescent="0.25">
      <c r="A261" s="64" t="s">
        <v>393</v>
      </c>
      <c r="B261" s="64" t="s">
        <v>365</v>
      </c>
      <c r="C261" s="65">
        <f>C263+C262</f>
        <v>222.64</v>
      </c>
      <c r="D261" s="65">
        <f t="shared" ref="D261:E261" si="39">D263+D262</f>
        <v>1327</v>
      </c>
      <c r="E261" s="65">
        <f t="shared" si="39"/>
        <v>0</v>
      </c>
      <c r="F261" s="65">
        <f t="shared" si="35"/>
        <v>0</v>
      </c>
      <c r="G261" s="65">
        <f t="shared" si="36"/>
        <v>0</v>
      </c>
    </row>
    <row r="262" spans="1:7" hidden="1" x14ac:dyDescent="0.25">
      <c r="A262" s="89">
        <v>32991</v>
      </c>
      <c r="B262" s="87" t="s">
        <v>395</v>
      </c>
      <c r="C262" s="65">
        <v>76.319999999999993</v>
      </c>
      <c r="D262" s="65"/>
      <c r="E262" s="65"/>
      <c r="F262" s="65">
        <f t="shared" si="35"/>
        <v>0</v>
      </c>
      <c r="G262" s="65" t="e">
        <f t="shared" si="36"/>
        <v>#DIV/0!</v>
      </c>
    </row>
    <row r="263" spans="1:7" hidden="1" x14ac:dyDescent="0.25">
      <c r="A263" s="100" t="s">
        <v>396</v>
      </c>
      <c r="B263" s="100" t="s">
        <v>365</v>
      </c>
      <c r="C263" s="101">
        <v>146.32</v>
      </c>
      <c r="D263" s="101">
        <v>1327</v>
      </c>
      <c r="E263" s="101"/>
      <c r="F263" s="65">
        <f t="shared" si="35"/>
        <v>0</v>
      </c>
      <c r="G263" s="65">
        <f t="shared" si="36"/>
        <v>0</v>
      </c>
    </row>
    <row r="264" spans="1:7" x14ac:dyDescent="0.25">
      <c r="A264" s="64" t="s">
        <v>397</v>
      </c>
      <c r="B264" s="64" t="s">
        <v>398</v>
      </c>
      <c r="C264" s="65">
        <v>10107.49</v>
      </c>
      <c r="D264" s="65">
        <v>332</v>
      </c>
      <c r="E264" s="65">
        <v>1503.45</v>
      </c>
      <c r="F264" s="65">
        <f t="shared" si="35"/>
        <v>14.874612787150914</v>
      </c>
      <c r="G264" s="65">
        <f t="shared" si="36"/>
        <v>452.84638554216866</v>
      </c>
    </row>
    <row r="265" spans="1:7" hidden="1" x14ac:dyDescent="0.25">
      <c r="A265" s="64" t="s">
        <v>405</v>
      </c>
      <c r="B265" s="64" t="s">
        <v>406</v>
      </c>
      <c r="C265" s="65">
        <f>C266</f>
        <v>306.43</v>
      </c>
      <c r="D265" s="65">
        <f t="shared" ref="D265:E265" si="40">D266</f>
        <v>332</v>
      </c>
      <c r="E265" s="65">
        <f t="shared" si="40"/>
        <v>0</v>
      </c>
      <c r="F265" s="65">
        <f t="shared" si="35"/>
        <v>0</v>
      </c>
      <c r="G265" s="65">
        <f t="shared" si="36"/>
        <v>0</v>
      </c>
    </row>
    <row r="266" spans="1:7" hidden="1" x14ac:dyDescent="0.25">
      <c r="A266" s="64" t="s">
        <v>407</v>
      </c>
      <c r="B266" s="64" t="s">
        <v>408</v>
      </c>
      <c r="C266" s="65">
        <f>C267</f>
        <v>306.43</v>
      </c>
      <c r="D266" s="65">
        <f>D267</f>
        <v>332</v>
      </c>
      <c r="E266" s="65">
        <f>E267</f>
        <v>0</v>
      </c>
      <c r="F266" s="65">
        <f t="shared" si="35"/>
        <v>0</v>
      </c>
      <c r="G266" s="65">
        <f t="shared" si="36"/>
        <v>0</v>
      </c>
    </row>
    <row r="267" spans="1:7" hidden="1" x14ac:dyDescent="0.25">
      <c r="A267" s="100" t="s">
        <v>409</v>
      </c>
      <c r="B267" s="100" t="s">
        <v>410</v>
      </c>
      <c r="C267" s="101">
        <v>306.43</v>
      </c>
      <c r="D267" s="101">
        <v>332</v>
      </c>
      <c r="E267" s="101"/>
      <c r="F267" s="65">
        <f t="shared" si="35"/>
        <v>0</v>
      </c>
      <c r="G267" s="65">
        <f t="shared" si="36"/>
        <v>0</v>
      </c>
    </row>
    <row r="268" spans="1:7" x14ac:dyDescent="0.25">
      <c r="A268" s="102" t="s">
        <v>509</v>
      </c>
      <c r="B268" s="102"/>
      <c r="C268" s="103">
        <f>C269+C277</f>
        <v>1573.61</v>
      </c>
      <c r="D268" s="103">
        <f>D269+D277</f>
        <v>1321.29</v>
      </c>
      <c r="E268" s="103">
        <f t="shared" ref="E268" si="41">E269+E277</f>
        <v>1321.29</v>
      </c>
      <c r="F268" s="65">
        <f t="shared" si="35"/>
        <v>83.965531484929556</v>
      </c>
      <c r="G268" s="65">
        <f t="shared" si="36"/>
        <v>100</v>
      </c>
    </row>
    <row r="269" spans="1:7" x14ac:dyDescent="0.25">
      <c r="A269" s="104" t="s">
        <v>505</v>
      </c>
      <c r="B269" s="104"/>
      <c r="C269" s="105">
        <f t="shared" ref="C269:E275" si="42">C270</f>
        <v>1573.61</v>
      </c>
      <c r="D269" s="105">
        <f t="shared" si="42"/>
        <v>0</v>
      </c>
      <c r="E269" s="105">
        <f t="shared" si="42"/>
        <v>0</v>
      </c>
      <c r="F269" s="65">
        <f t="shared" ref="F269:F327" si="43">E269/C269*100</f>
        <v>0</v>
      </c>
      <c r="G269" s="65">
        <v>0</v>
      </c>
    </row>
    <row r="270" spans="1:7" x14ac:dyDescent="0.25">
      <c r="A270" s="96" t="s">
        <v>502</v>
      </c>
      <c r="B270" s="96"/>
      <c r="C270" s="97">
        <f t="shared" si="42"/>
        <v>1573.61</v>
      </c>
      <c r="D270" s="97">
        <f t="shared" si="42"/>
        <v>0</v>
      </c>
      <c r="E270" s="97">
        <f t="shared" si="42"/>
        <v>0</v>
      </c>
      <c r="F270" s="65">
        <f t="shared" si="43"/>
        <v>0</v>
      </c>
      <c r="G270" s="65">
        <v>0</v>
      </c>
    </row>
    <row r="271" spans="1:7" x14ac:dyDescent="0.25">
      <c r="A271" s="98" t="s">
        <v>503</v>
      </c>
      <c r="B271" s="98"/>
      <c r="C271" s="99">
        <f t="shared" si="42"/>
        <v>1573.61</v>
      </c>
      <c r="D271" s="99">
        <f t="shared" si="42"/>
        <v>0</v>
      </c>
      <c r="E271" s="99">
        <f t="shared" si="42"/>
        <v>0</v>
      </c>
      <c r="F271" s="65">
        <f t="shared" si="43"/>
        <v>0</v>
      </c>
      <c r="G271" s="65">
        <v>0</v>
      </c>
    </row>
    <row r="272" spans="1:7" x14ac:dyDescent="0.25">
      <c r="A272" s="64" t="s">
        <v>175</v>
      </c>
      <c r="B272" s="64" t="s">
        <v>176</v>
      </c>
      <c r="C272" s="65">
        <f t="shared" si="42"/>
        <v>1573.61</v>
      </c>
      <c r="D272" s="65">
        <f t="shared" si="42"/>
        <v>0</v>
      </c>
      <c r="E272" s="65">
        <f t="shared" si="42"/>
        <v>0</v>
      </c>
      <c r="F272" s="65">
        <f t="shared" si="43"/>
        <v>0</v>
      </c>
      <c r="G272" s="65">
        <v>0</v>
      </c>
    </row>
    <row r="273" spans="1:7" x14ac:dyDescent="0.25">
      <c r="A273" s="64" t="s">
        <v>217</v>
      </c>
      <c r="B273" s="64" t="s">
        <v>218</v>
      </c>
      <c r="C273" s="65">
        <f t="shared" si="42"/>
        <v>1573.61</v>
      </c>
      <c r="D273" s="65">
        <v>0</v>
      </c>
      <c r="E273" s="65">
        <f t="shared" si="42"/>
        <v>0</v>
      </c>
      <c r="F273" s="65">
        <f t="shared" si="43"/>
        <v>0</v>
      </c>
      <c r="G273" s="65">
        <v>0</v>
      </c>
    </row>
    <row r="274" spans="1:7" hidden="1" x14ac:dyDescent="0.25">
      <c r="A274" s="64" t="s">
        <v>250</v>
      </c>
      <c r="B274" s="64" t="s">
        <v>251</v>
      </c>
      <c r="C274" s="65">
        <f t="shared" si="42"/>
        <v>1573.61</v>
      </c>
      <c r="D274" s="65">
        <f t="shared" si="42"/>
        <v>2655</v>
      </c>
      <c r="E274" s="65">
        <f t="shared" si="42"/>
        <v>0</v>
      </c>
      <c r="F274" s="65">
        <f t="shared" si="43"/>
        <v>0</v>
      </c>
      <c r="G274" s="65">
        <f t="shared" ref="G274:G327" si="44">E274/D274*100</f>
        <v>0</v>
      </c>
    </row>
    <row r="275" spans="1:7" hidden="1" x14ac:dyDescent="0.25">
      <c r="A275" s="64" t="s">
        <v>252</v>
      </c>
      <c r="B275" s="64" t="s">
        <v>253</v>
      </c>
      <c r="C275" s="106">
        <f t="shared" si="42"/>
        <v>1573.61</v>
      </c>
      <c r="D275" s="106">
        <f t="shared" si="42"/>
        <v>2655</v>
      </c>
      <c r="E275" s="106">
        <f t="shared" si="42"/>
        <v>0</v>
      </c>
      <c r="F275" s="65">
        <f t="shared" si="43"/>
        <v>0</v>
      </c>
      <c r="G275" s="65">
        <f t="shared" si="44"/>
        <v>0</v>
      </c>
    </row>
    <row r="276" spans="1:7" hidden="1" x14ac:dyDescent="0.25">
      <c r="A276" s="100" t="s">
        <v>258</v>
      </c>
      <c r="B276" s="100" t="s">
        <v>259</v>
      </c>
      <c r="C276" s="101">
        <v>1573.61</v>
      </c>
      <c r="D276" s="101">
        <v>2655</v>
      </c>
      <c r="E276" s="101">
        <v>0</v>
      </c>
      <c r="F276" s="65">
        <f t="shared" si="43"/>
        <v>0</v>
      </c>
      <c r="G276" s="65">
        <f t="shared" si="44"/>
        <v>0</v>
      </c>
    </row>
    <row r="277" spans="1:7" x14ac:dyDescent="0.25">
      <c r="A277" s="104" t="s">
        <v>524</v>
      </c>
      <c r="B277" s="104"/>
      <c r="C277" s="105">
        <f t="shared" ref="C277:E282" si="45">C278</f>
        <v>0</v>
      </c>
      <c r="D277" s="105">
        <f t="shared" si="45"/>
        <v>1321.29</v>
      </c>
      <c r="E277" s="105">
        <f t="shared" si="45"/>
        <v>1321.29</v>
      </c>
      <c r="F277" s="65">
        <v>0</v>
      </c>
      <c r="G277" s="65">
        <f t="shared" si="44"/>
        <v>100</v>
      </c>
    </row>
    <row r="278" spans="1:7" x14ac:dyDescent="0.25">
      <c r="A278" s="98" t="s">
        <v>503</v>
      </c>
      <c r="B278" s="98"/>
      <c r="C278" s="99">
        <f t="shared" si="45"/>
        <v>0</v>
      </c>
      <c r="D278" s="99">
        <f t="shared" si="45"/>
        <v>1321.29</v>
      </c>
      <c r="E278" s="99">
        <f t="shared" si="45"/>
        <v>1321.29</v>
      </c>
      <c r="F278" s="65">
        <v>0</v>
      </c>
      <c r="G278" s="65">
        <f t="shared" si="44"/>
        <v>100</v>
      </c>
    </row>
    <row r="279" spans="1:7" x14ac:dyDescent="0.25">
      <c r="A279" s="64" t="s">
        <v>175</v>
      </c>
      <c r="B279" s="64" t="s">
        <v>176</v>
      </c>
      <c r="C279" s="65">
        <f t="shared" si="45"/>
        <v>0</v>
      </c>
      <c r="D279" s="65">
        <f t="shared" si="45"/>
        <v>1321.29</v>
      </c>
      <c r="E279" s="65">
        <f t="shared" si="45"/>
        <v>1321.29</v>
      </c>
      <c r="F279" s="65">
        <v>0</v>
      </c>
      <c r="G279" s="65">
        <f t="shared" si="44"/>
        <v>100</v>
      </c>
    </row>
    <row r="280" spans="1:7" x14ac:dyDescent="0.25">
      <c r="A280" s="64" t="s">
        <v>421</v>
      </c>
      <c r="B280" s="64" t="s">
        <v>422</v>
      </c>
      <c r="C280" s="65">
        <f t="shared" si="45"/>
        <v>0</v>
      </c>
      <c r="D280" s="65">
        <v>1321.29</v>
      </c>
      <c r="E280" s="65">
        <v>1321.29</v>
      </c>
      <c r="F280" s="65">
        <v>0</v>
      </c>
      <c r="G280" s="65">
        <f t="shared" si="44"/>
        <v>100</v>
      </c>
    </row>
    <row r="281" spans="1:7" hidden="1" x14ac:dyDescent="0.25">
      <c r="A281" s="64" t="s">
        <v>423</v>
      </c>
      <c r="B281" s="64" t="s">
        <v>131</v>
      </c>
      <c r="C281" s="65">
        <f t="shared" si="45"/>
        <v>0</v>
      </c>
      <c r="D281" s="65">
        <f t="shared" si="45"/>
        <v>0</v>
      </c>
      <c r="E281" s="65">
        <f t="shared" si="45"/>
        <v>1500</v>
      </c>
      <c r="F281" s="65" t="e">
        <f t="shared" si="43"/>
        <v>#DIV/0!</v>
      </c>
      <c r="G281" s="65" t="e">
        <f t="shared" si="44"/>
        <v>#DIV/0!</v>
      </c>
    </row>
    <row r="282" spans="1:7" hidden="1" x14ac:dyDescent="0.25">
      <c r="A282" s="64" t="s">
        <v>424</v>
      </c>
      <c r="B282" s="64" t="s">
        <v>425</v>
      </c>
      <c r="C282" s="106">
        <f t="shared" si="45"/>
        <v>0</v>
      </c>
      <c r="D282" s="106">
        <f t="shared" si="45"/>
        <v>0</v>
      </c>
      <c r="E282" s="106">
        <f t="shared" si="45"/>
        <v>1500</v>
      </c>
      <c r="F282" s="65" t="e">
        <f t="shared" si="43"/>
        <v>#DIV/0!</v>
      </c>
      <c r="G282" s="65" t="e">
        <f t="shared" si="44"/>
        <v>#DIV/0!</v>
      </c>
    </row>
    <row r="283" spans="1:7" hidden="1" x14ac:dyDescent="0.25">
      <c r="A283" s="100" t="s">
        <v>426</v>
      </c>
      <c r="B283" s="100" t="s">
        <v>427</v>
      </c>
      <c r="C283" s="101">
        <v>0</v>
      </c>
      <c r="D283" s="101">
        <v>0</v>
      </c>
      <c r="E283" s="101">
        <v>1500</v>
      </c>
      <c r="F283" s="65" t="e">
        <f t="shared" si="43"/>
        <v>#DIV/0!</v>
      </c>
      <c r="G283" s="65" t="e">
        <f t="shared" si="44"/>
        <v>#DIV/0!</v>
      </c>
    </row>
    <row r="284" spans="1:7" x14ac:dyDescent="0.25">
      <c r="A284" s="102" t="s">
        <v>510</v>
      </c>
      <c r="B284" s="102"/>
      <c r="C284" s="103">
        <f t="shared" ref="C284:E287" si="46">C285</f>
        <v>1914743.71</v>
      </c>
      <c r="D284" s="103">
        <f t="shared" si="46"/>
        <v>1931115</v>
      </c>
      <c r="E284" s="103">
        <f t="shared" si="46"/>
        <v>2194737.27</v>
      </c>
      <c r="F284" s="65">
        <f t="shared" si="43"/>
        <v>114.62303067181769</v>
      </c>
      <c r="G284" s="65">
        <f t="shared" si="44"/>
        <v>113.65129834318515</v>
      </c>
    </row>
    <row r="285" spans="1:7" x14ac:dyDescent="0.25">
      <c r="A285" s="104" t="s">
        <v>524</v>
      </c>
      <c r="B285" s="104"/>
      <c r="C285" s="105">
        <f t="shared" si="46"/>
        <v>1914743.71</v>
      </c>
      <c r="D285" s="105">
        <f t="shared" si="46"/>
        <v>1931115</v>
      </c>
      <c r="E285" s="105">
        <f t="shared" si="46"/>
        <v>2194737.27</v>
      </c>
      <c r="F285" s="65">
        <f t="shared" si="43"/>
        <v>114.62303067181769</v>
      </c>
      <c r="G285" s="65">
        <f t="shared" si="44"/>
        <v>113.65129834318515</v>
      </c>
    </row>
    <row r="286" spans="1:7" x14ac:dyDescent="0.25">
      <c r="A286" s="96" t="s">
        <v>502</v>
      </c>
      <c r="B286" s="96"/>
      <c r="C286" s="97">
        <f t="shared" si="46"/>
        <v>1914743.71</v>
      </c>
      <c r="D286" s="97">
        <f t="shared" si="46"/>
        <v>1931115</v>
      </c>
      <c r="E286" s="97">
        <f t="shared" si="46"/>
        <v>2194737.27</v>
      </c>
      <c r="F286" s="65">
        <f t="shared" si="43"/>
        <v>114.62303067181769</v>
      </c>
      <c r="G286" s="65">
        <f t="shared" si="44"/>
        <v>113.65129834318515</v>
      </c>
    </row>
    <row r="287" spans="1:7" x14ac:dyDescent="0.25">
      <c r="A287" s="98" t="s">
        <v>503</v>
      </c>
      <c r="B287" s="98"/>
      <c r="C287" s="99">
        <f t="shared" si="46"/>
        <v>1914743.71</v>
      </c>
      <c r="D287" s="99">
        <f t="shared" si="46"/>
        <v>1931115</v>
      </c>
      <c r="E287" s="99">
        <f t="shared" si="46"/>
        <v>2194737.27</v>
      </c>
      <c r="F287" s="65">
        <f t="shared" si="43"/>
        <v>114.62303067181769</v>
      </c>
      <c r="G287" s="65">
        <f t="shared" si="44"/>
        <v>113.65129834318515</v>
      </c>
    </row>
    <row r="288" spans="1:7" x14ac:dyDescent="0.25">
      <c r="A288" s="64" t="s">
        <v>175</v>
      </c>
      <c r="B288" s="64" t="s">
        <v>176</v>
      </c>
      <c r="C288" s="65">
        <f>C289+C311+C320</f>
        <v>1914743.71</v>
      </c>
      <c r="D288" s="65">
        <f>D289+D311+D320</f>
        <v>1931115</v>
      </c>
      <c r="E288" s="65">
        <f>E289+E311+E320</f>
        <v>2194737.27</v>
      </c>
      <c r="F288" s="65">
        <f t="shared" si="43"/>
        <v>114.62303067181769</v>
      </c>
      <c r="G288" s="65">
        <f t="shared" si="44"/>
        <v>113.65129834318515</v>
      </c>
    </row>
    <row r="289" spans="1:7" x14ac:dyDescent="0.25">
      <c r="A289" s="64" t="s">
        <v>177</v>
      </c>
      <c r="B289" s="64" t="s">
        <v>178</v>
      </c>
      <c r="C289" s="65">
        <v>1834634.89</v>
      </c>
      <c r="D289" s="65">
        <f>D290+D298+D305</f>
        <v>1832236</v>
      </c>
      <c r="E289" s="65">
        <v>2104677.46</v>
      </c>
      <c r="F289" s="65">
        <f t="shared" si="43"/>
        <v>114.71914501745903</v>
      </c>
      <c r="G289" s="65">
        <f t="shared" si="44"/>
        <v>114.86934325054196</v>
      </c>
    </row>
    <row r="290" spans="1:7" hidden="1" x14ac:dyDescent="0.25">
      <c r="A290" s="64" t="s">
        <v>179</v>
      </c>
      <c r="B290" s="64" t="s">
        <v>180</v>
      </c>
      <c r="C290" s="65">
        <f>C291+C294+C296</f>
        <v>23534.85</v>
      </c>
      <c r="D290" s="65">
        <f>D291+D294+D296</f>
        <v>1505739</v>
      </c>
      <c r="E290" s="65">
        <f>E291+E294+E296</f>
        <v>0</v>
      </c>
      <c r="F290" s="65">
        <f t="shared" si="43"/>
        <v>0</v>
      </c>
      <c r="G290" s="65">
        <f t="shared" si="44"/>
        <v>0</v>
      </c>
    </row>
    <row r="291" spans="1:7" hidden="1" x14ac:dyDescent="0.25">
      <c r="A291" s="64" t="s">
        <v>181</v>
      </c>
      <c r="B291" s="64" t="s">
        <v>182</v>
      </c>
      <c r="C291" s="65">
        <f>C292+C293</f>
        <v>23534.85</v>
      </c>
      <c r="D291" s="65">
        <f>D292+D293</f>
        <v>1455967</v>
      </c>
      <c r="E291" s="65">
        <f>E292+E293</f>
        <v>0</v>
      </c>
      <c r="F291" s="65">
        <f t="shared" si="43"/>
        <v>0</v>
      </c>
      <c r="G291" s="65">
        <f t="shared" si="44"/>
        <v>0</v>
      </c>
    </row>
    <row r="292" spans="1:7" hidden="1" x14ac:dyDescent="0.25">
      <c r="A292" s="100" t="s">
        <v>183</v>
      </c>
      <c r="B292" s="100" t="s">
        <v>184</v>
      </c>
      <c r="C292" s="101">
        <v>0</v>
      </c>
      <c r="D292" s="101">
        <v>1413497</v>
      </c>
      <c r="E292" s="101"/>
      <c r="F292" s="65" t="e">
        <f t="shared" si="43"/>
        <v>#DIV/0!</v>
      </c>
      <c r="G292" s="65">
        <f t="shared" si="44"/>
        <v>0</v>
      </c>
    </row>
    <row r="293" spans="1:7" hidden="1" x14ac:dyDescent="0.25">
      <c r="A293" s="100" t="s">
        <v>185</v>
      </c>
      <c r="B293" s="100" t="s">
        <v>186</v>
      </c>
      <c r="C293" s="101">
        <v>23534.85</v>
      </c>
      <c r="D293" s="101">
        <v>42470</v>
      </c>
      <c r="E293" s="101"/>
      <c r="F293" s="65">
        <f t="shared" si="43"/>
        <v>0</v>
      </c>
      <c r="G293" s="65">
        <f t="shared" si="44"/>
        <v>0</v>
      </c>
    </row>
    <row r="294" spans="1:7" hidden="1" x14ac:dyDescent="0.25">
      <c r="A294" s="64" t="s">
        <v>187</v>
      </c>
      <c r="B294" s="64" t="s">
        <v>188</v>
      </c>
      <c r="C294" s="65">
        <f>C295</f>
        <v>0</v>
      </c>
      <c r="D294" s="65">
        <f>D295</f>
        <v>35172</v>
      </c>
      <c r="E294" s="65">
        <f>E295</f>
        <v>0</v>
      </c>
      <c r="F294" s="65" t="e">
        <f t="shared" si="43"/>
        <v>#DIV/0!</v>
      </c>
      <c r="G294" s="65">
        <f t="shared" si="44"/>
        <v>0</v>
      </c>
    </row>
    <row r="295" spans="1:7" hidden="1" x14ac:dyDescent="0.25">
      <c r="A295" s="100" t="s">
        <v>189</v>
      </c>
      <c r="B295" s="100" t="s">
        <v>188</v>
      </c>
      <c r="C295" s="101">
        <v>0</v>
      </c>
      <c r="D295" s="101">
        <v>35172</v>
      </c>
      <c r="E295" s="101"/>
      <c r="F295" s="65" t="e">
        <f t="shared" si="43"/>
        <v>#DIV/0!</v>
      </c>
      <c r="G295" s="65">
        <f t="shared" si="44"/>
        <v>0</v>
      </c>
    </row>
    <row r="296" spans="1:7" hidden="1" x14ac:dyDescent="0.25">
      <c r="A296" s="64" t="s">
        <v>190</v>
      </c>
      <c r="B296" s="64" t="s">
        <v>191</v>
      </c>
      <c r="C296" s="65">
        <f>C297</f>
        <v>0</v>
      </c>
      <c r="D296" s="65">
        <f>D297</f>
        <v>14600</v>
      </c>
      <c r="E296" s="65">
        <f>E297</f>
        <v>0</v>
      </c>
      <c r="F296" s="65" t="e">
        <f t="shared" si="43"/>
        <v>#DIV/0!</v>
      </c>
      <c r="G296" s="65">
        <f t="shared" si="44"/>
        <v>0</v>
      </c>
    </row>
    <row r="297" spans="1:7" hidden="1" x14ac:dyDescent="0.25">
      <c r="A297" s="100" t="s">
        <v>192</v>
      </c>
      <c r="B297" s="100" t="s">
        <v>191</v>
      </c>
      <c r="C297" s="101">
        <v>0</v>
      </c>
      <c r="D297" s="101">
        <v>14600</v>
      </c>
      <c r="E297" s="101"/>
      <c r="F297" s="65" t="e">
        <f t="shared" si="43"/>
        <v>#DIV/0!</v>
      </c>
      <c r="G297" s="65">
        <f t="shared" si="44"/>
        <v>0</v>
      </c>
    </row>
    <row r="298" spans="1:7" hidden="1" x14ac:dyDescent="0.25">
      <c r="A298" s="64" t="s">
        <v>193</v>
      </c>
      <c r="B298" s="64" t="s">
        <v>194</v>
      </c>
      <c r="C298" s="65">
        <f>C299</f>
        <v>0</v>
      </c>
      <c r="D298" s="65">
        <f>D299</f>
        <v>80960</v>
      </c>
      <c r="E298" s="65">
        <f>E299</f>
        <v>0</v>
      </c>
      <c r="F298" s="65" t="e">
        <f t="shared" si="43"/>
        <v>#DIV/0!</v>
      </c>
      <c r="G298" s="65">
        <f t="shared" si="44"/>
        <v>0</v>
      </c>
    </row>
    <row r="299" spans="1:7" hidden="1" x14ac:dyDescent="0.25">
      <c r="A299" s="64" t="s">
        <v>195</v>
      </c>
      <c r="B299" s="64" t="s">
        <v>194</v>
      </c>
      <c r="C299" s="65">
        <f>C300+C301+C302+C303+C304</f>
        <v>0</v>
      </c>
      <c r="D299" s="65">
        <f>D300+D301+D302+D303+D304</f>
        <v>80960</v>
      </c>
      <c r="E299" s="65">
        <f>E300+E301+E302+E303+E304</f>
        <v>0</v>
      </c>
      <c r="F299" s="65" t="e">
        <f t="shared" si="43"/>
        <v>#DIV/0!</v>
      </c>
      <c r="G299" s="65">
        <f t="shared" si="44"/>
        <v>0</v>
      </c>
    </row>
    <row r="300" spans="1:7" hidden="1" x14ac:dyDescent="0.25">
      <c r="A300" s="100" t="s">
        <v>196</v>
      </c>
      <c r="B300" s="100" t="s">
        <v>197</v>
      </c>
      <c r="C300" s="101">
        <v>0</v>
      </c>
      <c r="D300" s="101">
        <v>13272</v>
      </c>
      <c r="E300" s="101"/>
      <c r="F300" s="65" t="e">
        <f t="shared" si="43"/>
        <v>#DIV/0!</v>
      </c>
      <c r="G300" s="65">
        <f t="shared" si="44"/>
        <v>0</v>
      </c>
    </row>
    <row r="301" spans="1:7" hidden="1" x14ac:dyDescent="0.25">
      <c r="A301" s="100" t="s">
        <v>198</v>
      </c>
      <c r="B301" s="100" t="s">
        <v>199</v>
      </c>
      <c r="C301" s="101">
        <v>0</v>
      </c>
      <c r="D301" s="101">
        <v>29199</v>
      </c>
      <c r="E301" s="101"/>
      <c r="F301" s="65" t="e">
        <f t="shared" si="43"/>
        <v>#DIV/0!</v>
      </c>
      <c r="G301" s="65">
        <f t="shared" si="44"/>
        <v>0</v>
      </c>
    </row>
    <row r="302" spans="1:7" hidden="1" x14ac:dyDescent="0.25">
      <c r="A302" s="100" t="s">
        <v>201</v>
      </c>
      <c r="B302" s="100" t="s">
        <v>202</v>
      </c>
      <c r="C302" s="101">
        <v>0</v>
      </c>
      <c r="D302" s="101">
        <v>15927</v>
      </c>
      <c r="E302" s="101"/>
      <c r="F302" s="65" t="e">
        <f t="shared" si="43"/>
        <v>#DIV/0!</v>
      </c>
      <c r="G302" s="65">
        <f t="shared" si="44"/>
        <v>0</v>
      </c>
    </row>
    <row r="303" spans="1:7" hidden="1" x14ac:dyDescent="0.25">
      <c r="A303" s="100" t="s">
        <v>203</v>
      </c>
      <c r="B303" s="100" t="s">
        <v>204</v>
      </c>
      <c r="C303" s="101">
        <v>0</v>
      </c>
      <c r="D303" s="101">
        <v>19908</v>
      </c>
      <c r="E303" s="101"/>
      <c r="F303" s="65" t="e">
        <f t="shared" si="43"/>
        <v>#DIV/0!</v>
      </c>
      <c r="G303" s="65">
        <f t="shared" si="44"/>
        <v>0</v>
      </c>
    </row>
    <row r="304" spans="1:7" hidden="1" x14ac:dyDescent="0.25">
      <c r="A304" s="100" t="s">
        <v>205</v>
      </c>
      <c r="B304" s="100" t="s">
        <v>206</v>
      </c>
      <c r="C304" s="101">
        <v>0</v>
      </c>
      <c r="D304" s="101">
        <v>2654</v>
      </c>
      <c r="E304" s="101"/>
      <c r="F304" s="65" t="e">
        <f t="shared" si="43"/>
        <v>#DIV/0!</v>
      </c>
      <c r="G304" s="65">
        <f t="shared" si="44"/>
        <v>0</v>
      </c>
    </row>
    <row r="305" spans="1:7" hidden="1" x14ac:dyDescent="0.25">
      <c r="A305" s="64" t="s">
        <v>207</v>
      </c>
      <c r="B305" s="64" t="s">
        <v>208</v>
      </c>
      <c r="C305" s="65">
        <f>C306+C309</f>
        <v>4043.0200000000004</v>
      </c>
      <c r="D305" s="65">
        <f>D306+D309</f>
        <v>245537</v>
      </c>
      <c r="E305" s="65">
        <f>E306+E309</f>
        <v>0</v>
      </c>
      <c r="F305" s="65">
        <f t="shared" si="43"/>
        <v>0</v>
      </c>
      <c r="G305" s="65">
        <f t="shared" si="44"/>
        <v>0</v>
      </c>
    </row>
    <row r="306" spans="1:7" hidden="1" x14ac:dyDescent="0.25">
      <c r="A306" s="64" t="s">
        <v>209</v>
      </c>
      <c r="B306" s="64" t="s">
        <v>210</v>
      </c>
      <c r="C306" s="65">
        <f>C307+C308</f>
        <v>3643.4300000000003</v>
      </c>
      <c r="D306" s="65">
        <f>D307+D308</f>
        <v>245537</v>
      </c>
      <c r="E306" s="65">
        <f>E307+E308</f>
        <v>0</v>
      </c>
      <c r="F306" s="65">
        <f t="shared" si="43"/>
        <v>0</v>
      </c>
      <c r="G306" s="65">
        <f t="shared" si="44"/>
        <v>0</v>
      </c>
    </row>
    <row r="307" spans="1:7" hidden="1" x14ac:dyDescent="0.25">
      <c r="A307" s="100" t="s">
        <v>211</v>
      </c>
      <c r="B307" s="100" t="s">
        <v>210</v>
      </c>
      <c r="C307" s="101">
        <v>3525.9</v>
      </c>
      <c r="D307" s="101">
        <v>245537</v>
      </c>
      <c r="E307" s="101">
        <v>0</v>
      </c>
      <c r="F307" s="65">
        <f t="shared" si="43"/>
        <v>0</v>
      </c>
      <c r="G307" s="65">
        <f t="shared" si="44"/>
        <v>0</v>
      </c>
    </row>
    <row r="308" spans="1:7" ht="30" hidden="1" x14ac:dyDescent="0.25">
      <c r="A308" s="100" t="s">
        <v>212</v>
      </c>
      <c r="B308" s="100" t="s">
        <v>213</v>
      </c>
      <c r="C308" s="101">
        <v>117.53</v>
      </c>
      <c r="D308" s="101">
        <v>0</v>
      </c>
      <c r="E308" s="101">
        <v>0</v>
      </c>
      <c r="F308" s="65">
        <f t="shared" si="43"/>
        <v>0</v>
      </c>
      <c r="G308" s="65" t="e">
        <f t="shared" si="44"/>
        <v>#DIV/0!</v>
      </c>
    </row>
    <row r="309" spans="1:7" ht="26.25" hidden="1" x14ac:dyDescent="0.25">
      <c r="A309" s="64" t="s">
        <v>214</v>
      </c>
      <c r="B309" s="64" t="s">
        <v>215</v>
      </c>
      <c r="C309" s="65">
        <f>C310</f>
        <v>399.59</v>
      </c>
      <c r="D309" s="65">
        <f>D310</f>
        <v>0</v>
      </c>
      <c r="E309" s="65">
        <f>E310</f>
        <v>0</v>
      </c>
      <c r="F309" s="65">
        <f t="shared" si="43"/>
        <v>0</v>
      </c>
      <c r="G309" s="65" t="e">
        <f t="shared" si="44"/>
        <v>#DIV/0!</v>
      </c>
    </row>
    <row r="310" spans="1:7" ht="30" hidden="1" x14ac:dyDescent="0.25">
      <c r="A310" s="100" t="s">
        <v>216</v>
      </c>
      <c r="B310" s="100" t="s">
        <v>215</v>
      </c>
      <c r="C310" s="101">
        <v>399.59</v>
      </c>
      <c r="D310" s="101">
        <v>0</v>
      </c>
      <c r="E310" s="101">
        <v>0</v>
      </c>
      <c r="F310" s="65">
        <f t="shared" si="43"/>
        <v>0</v>
      </c>
      <c r="G310" s="65" t="e">
        <f t="shared" si="44"/>
        <v>#DIV/0!</v>
      </c>
    </row>
    <row r="311" spans="1:7" x14ac:dyDescent="0.25">
      <c r="A311" s="64" t="s">
        <v>217</v>
      </c>
      <c r="B311" s="64" t="s">
        <v>218</v>
      </c>
      <c r="C311" s="65">
        <v>80108.820000000007</v>
      </c>
      <c r="D311" s="65">
        <f>D312+D315</f>
        <v>85606</v>
      </c>
      <c r="E311" s="65">
        <v>90059.81</v>
      </c>
      <c r="F311" s="65">
        <f t="shared" si="43"/>
        <v>112.42184069119978</v>
      </c>
      <c r="G311" s="65">
        <f t="shared" si="44"/>
        <v>105.20268439128098</v>
      </c>
    </row>
    <row r="312" spans="1:7" hidden="1" x14ac:dyDescent="0.25">
      <c r="A312" s="64" t="s">
        <v>219</v>
      </c>
      <c r="B312" s="64" t="s">
        <v>220</v>
      </c>
      <c r="C312" s="65">
        <f>C313</f>
        <v>574.59</v>
      </c>
      <c r="D312" s="65">
        <f>D313</f>
        <v>69016</v>
      </c>
      <c r="E312" s="65">
        <f t="shared" ref="E312:E313" si="47">E313</f>
        <v>0</v>
      </c>
      <c r="F312" s="65">
        <f t="shared" si="43"/>
        <v>0</v>
      </c>
      <c r="G312" s="65">
        <f t="shared" si="44"/>
        <v>0</v>
      </c>
    </row>
    <row r="313" spans="1:7" ht="26.25" hidden="1" x14ac:dyDescent="0.25">
      <c r="A313" s="64" t="s">
        <v>238</v>
      </c>
      <c r="B313" s="64" t="s">
        <v>239</v>
      </c>
      <c r="C313" s="65">
        <f>C314</f>
        <v>574.59</v>
      </c>
      <c r="D313" s="65">
        <f>D314</f>
        <v>69016</v>
      </c>
      <c r="E313" s="65">
        <f t="shared" si="47"/>
        <v>0</v>
      </c>
      <c r="F313" s="65">
        <f t="shared" si="43"/>
        <v>0</v>
      </c>
      <c r="G313" s="65">
        <f t="shared" si="44"/>
        <v>0</v>
      </c>
    </row>
    <row r="314" spans="1:7" hidden="1" x14ac:dyDescent="0.25">
      <c r="A314" s="100" t="s">
        <v>240</v>
      </c>
      <c r="B314" s="100" t="s">
        <v>241</v>
      </c>
      <c r="C314" s="101">
        <v>574.59</v>
      </c>
      <c r="D314" s="101">
        <v>69016</v>
      </c>
      <c r="E314" s="101">
        <v>0</v>
      </c>
      <c r="F314" s="65">
        <f t="shared" si="43"/>
        <v>0</v>
      </c>
      <c r="G314" s="65">
        <f t="shared" si="44"/>
        <v>0</v>
      </c>
    </row>
    <row r="315" spans="1:7" hidden="1" x14ac:dyDescent="0.25">
      <c r="A315" s="64" t="s">
        <v>364</v>
      </c>
      <c r="B315" s="64" t="s">
        <v>365</v>
      </c>
      <c r="C315" s="65">
        <f>C316+C318</f>
        <v>9191.0499999999993</v>
      </c>
      <c r="D315" s="65">
        <f>D316+D318</f>
        <v>16590</v>
      </c>
      <c r="E315" s="65">
        <f>E316+E318</f>
        <v>0</v>
      </c>
      <c r="F315" s="65">
        <f t="shared" si="43"/>
        <v>0</v>
      </c>
      <c r="G315" s="65">
        <f t="shared" si="44"/>
        <v>0</v>
      </c>
    </row>
    <row r="316" spans="1:7" hidden="1" x14ac:dyDescent="0.25">
      <c r="A316" s="64" t="s">
        <v>382</v>
      </c>
      <c r="B316" s="64" t="s">
        <v>383</v>
      </c>
      <c r="C316" s="65">
        <f>C317</f>
        <v>0</v>
      </c>
      <c r="D316" s="65">
        <f>D317</f>
        <v>5973</v>
      </c>
      <c r="E316" s="65">
        <f>E317</f>
        <v>0</v>
      </c>
      <c r="F316" s="65" t="e">
        <f t="shared" si="43"/>
        <v>#DIV/0!</v>
      </c>
      <c r="G316" s="65">
        <f t="shared" si="44"/>
        <v>0</v>
      </c>
    </row>
    <row r="317" spans="1:7" ht="30" hidden="1" x14ac:dyDescent="0.25">
      <c r="A317" s="100" t="s">
        <v>387</v>
      </c>
      <c r="B317" s="100" t="s">
        <v>388</v>
      </c>
      <c r="C317" s="101">
        <v>0</v>
      </c>
      <c r="D317" s="101">
        <v>5973</v>
      </c>
      <c r="E317" s="101">
        <v>0</v>
      </c>
      <c r="F317" s="65" t="e">
        <f t="shared" si="43"/>
        <v>#DIV/0!</v>
      </c>
      <c r="G317" s="65">
        <f t="shared" si="44"/>
        <v>0</v>
      </c>
    </row>
    <row r="318" spans="1:7" hidden="1" x14ac:dyDescent="0.25">
      <c r="A318" s="64" t="s">
        <v>390</v>
      </c>
      <c r="B318" s="64" t="s">
        <v>391</v>
      </c>
      <c r="C318" s="65">
        <f>C319</f>
        <v>9191.0499999999993</v>
      </c>
      <c r="D318" s="65">
        <f>D319</f>
        <v>10617</v>
      </c>
      <c r="E318" s="65">
        <f>E319</f>
        <v>0</v>
      </c>
      <c r="F318" s="65">
        <f t="shared" si="43"/>
        <v>0</v>
      </c>
      <c r="G318" s="65">
        <f t="shared" si="44"/>
        <v>0</v>
      </c>
    </row>
    <row r="319" spans="1:7" hidden="1" x14ac:dyDescent="0.25">
      <c r="A319" s="100" t="s">
        <v>392</v>
      </c>
      <c r="B319" s="100" t="s">
        <v>391</v>
      </c>
      <c r="C319" s="101">
        <v>9191.0499999999993</v>
      </c>
      <c r="D319" s="101">
        <v>10617</v>
      </c>
      <c r="E319" s="101">
        <v>0</v>
      </c>
      <c r="F319" s="65">
        <f t="shared" si="43"/>
        <v>0</v>
      </c>
      <c r="G319" s="65">
        <f t="shared" si="44"/>
        <v>0</v>
      </c>
    </row>
    <row r="320" spans="1:7" x14ac:dyDescent="0.25">
      <c r="A320" s="64" t="s">
        <v>397</v>
      </c>
      <c r="B320" s="64" t="s">
        <v>398</v>
      </c>
      <c r="C320" s="65">
        <v>0</v>
      </c>
      <c r="D320" s="65">
        <f>D321</f>
        <v>13273</v>
      </c>
      <c r="E320" s="65">
        <v>0</v>
      </c>
      <c r="F320" s="65">
        <v>0</v>
      </c>
      <c r="G320" s="65">
        <f t="shared" si="44"/>
        <v>0</v>
      </c>
    </row>
    <row r="321" spans="1:7" hidden="1" x14ac:dyDescent="0.25">
      <c r="A321" s="64" t="s">
        <v>405</v>
      </c>
      <c r="B321" s="64" t="s">
        <v>406</v>
      </c>
      <c r="C321" s="65">
        <f>C322</f>
        <v>9798.4699999999993</v>
      </c>
      <c r="D321" s="65">
        <f>D322</f>
        <v>13273</v>
      </c>
      <c r="E321" s="65">
        <f>E322</f>
        <v>0</v>
      </c>
      <c r="F321" s="65">
        <f t="shared" si="43"/>
        <v>0</v>
      </c>
      <c r="G321" s="65">
        <f t="shared" si="44"/>
        <v>0</v>
      </c>
    </row>
    <row r="322" spans="1:7" hidden="1" x14ac:dyDescent="0.25">
      <c r="A322" s="64" t="s">
        <v>411</v>
      </c>
      <c r="B322" s="64" t="s">
        <v>412</v>
      </c>
      <c r="C322" s="65">
        <f>C323+C324+C325+C326</f>
        <v>9798.4699999999993</v>
      </c>
      <c r="D322" s="65">
        <f>D323+D324+D325+D326</f>
        <v>13273</v>
      </c>
      <c r="E322" s="65">
        <f>E323+E324+E325+E326</f>
        <v>0</v>
      </c>
      <c r="F322" s="65">
        <f t="shared" si="43"/>
        <v>0</v>
      </c>
      <c r="G322" s="65">
        <f t="shared" si="44"/>
        <v>0</v>
      </c>
    </row>
    <row r="323" spans="1:7" hidden="1" x14ac:dyDescent="0.25">
      <c r="A323" s="100" t="s">
        <v>413</v>
      </c>
      <c r="B323" s="100" t="s">
        <v>414</v>
      </c>
      <c r="C323" s="101">
        <v>177</v>
      </c>
      <c r="D323" s="101">
        <v>0</v>
      </c>
      <c r="E323" s="101">
        <v>0</v>
      </c>
      <c r="F323" s="65">
        <f t="shared" si="43"/>
        <v>0</v>
      </c>
      <c r="G323" s="65" t="e">
        <f t="shared" si="44"/>
        <v>#DIV/0!</v>
      </c>
    </row>
    <row r="324" spans="1:7" hidden="1" x14ac:dyDescent="0.25">
      <c r="A324" s="100" t="s">
        <v>415</v>
      </c>
      <c r="B324" s="100" t="s">
        <v>416</v>
      </c>
      <c r="C324" s="101">
        <v>3464.49</v>
      </c>
      <c r="D324" s="101">
        <v>0</v>
      </c>
      <c r="E324" s="101">
        <v>0</v>
      </c>
      <c r="F324" s="65">
        <f t="shared" si="43"/>
        <v>0</v>
      </c>
      <c r="G324" s="65" t="e">
        <f t="shared" si="44"/>
        <v>#DIV/0!</v>
      </c>
    </row>
    <row r="325" spans="1:7" hidden="1" x14ac:dyDescent="0.25">
      <c r="A325" s="100" t="s">
        <v>417</v>
      </c>
      <c r="B325" s="100" t="s">
        <v>418</v>
      </c>
      <c r="C325" s="101">
        <v>6156.98</v>
      </c>
      <c r="D325" s="101">
        <v>13273</v>
      </c>
      <c r="E325" s="101">
        <v>0</v>
      </c>
      <c r="F325" s="65">
        <f t="shared" si="43"/>
        <v>0</v>
      </c>
      <c r="G325" s="65">
        <f t="shared" si="44"/>
        <v>0</v>
      </c>
    </row>
    <row r="326" spans="1:7" hidden="1" x14ac:dyDescent="0.25">
      <c r="A326" s="100" t="s">
        <v>419</v>
      </c>
      <c r="B326" s="100" t="s">
        <v>420</v>
      </c>
      <c r="C326" s="101">
        <v>0</v>
      </c>
      <c r="D326" s="101">
        <v>0</v>
      </c>
      <c r="E326" s="101">
        <v>0</v>
      </c>
      <c r="F326" s="65" t="e">
        <f t="shared" si="43"/>
        <v>#DIV/0!</v>
      </c>
      <c r="G326" s="65" t="e">
        <f t="shared" si="44"/>
        <v>#DIV/0!</v>
      </c>
    </row>
    <row r="327" spans="1:7" x14ac:dyDescent="0.25">
      <c r="A327" s="102" t="s">
        <v>511</v>
      </c>
      <c r="B327" s="102"/>
      <c r="C327" s="103">
        <f>C328+C336+C344</f>
        <v>27051.4</v>
      </c>
      <c r="D327" s="103">
        <f>D328+D336+D344</f>
        <v>44721</v>
      </c>
      <c r="E327" s="103">
        <f t="shared" ref="E327" si="48">E328+E336+E344</f>
        <v>44721</v>
      </c>
      <c r="F327" s="65">
        <f t="shared" si="43"/>
        <v>165.31861567238664</v>
      </c>
      <c r="G327" s="65">
        <f t="shared" si="44"/>
        <v>100</v>
      </c>
    </row>
    <row r="328" spans="1:7" x14ac:dyDescent="0.25">
      <c r="A328" s="104" t="s">
        <v>505</v>
      </c>
      <c r="B328" s="104"/>
      <c r="C328" s="105">
        <f t="shared" ref="C328:E331" si="49">C329</f>
        <v>0</v>
      </c>
      <c r="D328" s="105">
        <f t="shared" si="49"/>
        <v>0</v>
      </c>
      <c r="E328" s="105">
        <f t="shared" si="49"/>
        <v>0</v>
      </c>
      <c r="F328" s="65">
        <v>0</v>
      </c>
      <c r="G328" s="65">
        <v>0</v>
      </c>
    </row>
    <row r="329" spans="1:7" x14ac:dyDescent="0.25">
      <c r="A329" s="96" t="s">
        <v>502</v>
      </c>
      <c r="B329" s="96"/>
      <c r="C329" s="97">
        <f t="shared" si="49"/>
        <v>0</v>
      </c>
      <c r="D329" s="97">
        <f t="shared" si="49"/>
        <v>0</v>
      </c>
      <c r="E329" s="97">
        <f t="shared" si="49"/>
        <v>0</v>
      </c>
      <c r="F329" s="65">
        <v>0</v>
      </c>
      <c r="G329" s="65">
        <v>0</v>
      </c>
    </row>
    <row r="330" spans="1:7" x14ac:dyDescent="0.25">
      <c r="A330" s="98" t="s">
        <v>503</v>
      </c>
      <c r="B330" s="98"/>
      <c r="C330" s="99">
        <f t="shared" si="49"/>
        <v>0</v>
      </c>
      <c r="D330" s="99">
        <f t="shared" si="49"/>
        <v>0</v>
      </c>
      <c r="E330" s="99">
        <f t="shared" si="49"/>
        <v>0</v>
      </c>
      <c r="F330" s="65">
        <v>0</v>
      </c>
      <c r="G330" s="65">
        <v>0</v>
      </c>
    </row>
    <row r="331" spans="1:7" x14ac:dyDescent="0.25">
      <c r="A331" s="64" t="s">
        <v>428</v>
      </c>
      <c r="B331" s="64" t="s">
        <v>429</v>
      </c>
      <c r="C331" s="65">
        <f t="shared" ref="C331:D334" si="50">C332</f>
        <v>0</v>
      </c>
      <c r="D331" s="65">
        <f t="shared" si="50"/>
        <v>0</v>
      </c>
      <c r="E331" s="65">
        <f t="shared" si="49"/>
        <v>0</v>
      </c>
      <c r="F331" s="65">
        <v>0</v>
      </c>
      <c r="G331" s="65">
        <v>0</v>
      </c>
    </row>
    <row r="332" spans="1:7" ht="17.25" customHeight="1" x14ac:dyDescent="0.25">
      <c r="A332" s="64" t="s">
        <v>432</v>
      </c>
      <c r="B332" s="64" t="s">
        <v>433</v>
      </c>
      <c r="C332" s="65">
        <f t="shared" si="50"/>
        <v>0</v>
      </c>
      <c r="D332" s="65">
        <f t="shared" si="50"/>
        <v>0</v>
      </c>
      <c r="E332" s="65">
        <f t="shared" ref="E332" si="51">E333</f>
        <v>0</v>
      </c>
      <c r="F332" s="65">
        <v>0</v>
      </c>
      <c r="G332" s="65">
        <v>0</v>
      </c>
    </row>
    <row r="333" spans="1:7" hidden="1" x14ac:dyDescent="0.25">
      <c r="A333" s="64" t="s">
        <v>434</v>
      </c>
      <c r="B333" s="64" t="s">
        <v>435</v>
      </c>
      <c r="C333" s="65">
        <f t="shared" si="50"/>
        <v>0</v>
      </c>
      <c r="D333" s="65">
        <f t="shared" si="50"/>
        <v>0</v>
      </c>
      <c r="E333" s="65">
        <f t="shared" ref="E333" si="52">E334</f>
        <v>0</v>
      </c>
      <c r="F333" s="65" t="e">
        <f t="shared" ref="F333:F396" si="53">E333/C333*100</f>
        <v>#DIV/0!</v>
      </c>
      <c r="G333" s="65" t="e">
        <f t="shared" ref="G333:G396" si="54">E333/D333*100</f>
        <v>#DIV/0!</v>
      </c>
    </row>
    <row r="334" spans="1:7" hidden="1" x14ac:dyDescent="0.25">
      <c r="A334" s="64" t="s">
        <v>436</v>
      </c>
      <c r="B334" s="64" t="s">
        <v>437</v>
      </c>
      <c r="C334" s="101">
        <f t="shared" si="50"/>
        <v>0</v>
      </c>
      <c r="D334" s="101">
        <f t="shared" si="50"/>
        <v>0</v>
      </c>
      <c r="E334" s="101">
        <f t="shared" ref="E334" si="55">E335</f>
        <v>0</v>
      </c>
      <c r="F334" s="65" t="e">
        <f t="shared" si="53"/>
        <v>#DIV/0!</v>
      </c>
      <c r="G334" s="65" t="e">
        <f t="shared" si="54"/>
        <v>#DIV/0!</v>
      </c>
    </row>
    <row r="335" spans="1:7" ht="30" hidden="1" x14ac:dyDescent="0.25">
      <c r="A335" s="100" t="s">
        <v>438</v>
      </c>
      <c r="B335" s="100" t="s">
        <v>439</v>
      </c>
      <c r="C335" s="101">
        <v>0</v>
      </c>
      <c r="D335" s="101">
        <v>0</v>
      </c>
      <c r="E335" s="101">
        <v>0</v>
      </c>
      <c r="F335" s="65" t="e">
        <f t="shared" si="53"/>
        <v>#DIV/0!</v>
      </c>
      <c r="G335" s="65" t="e">
        <f t="shared" si="54"/>
        <v>#DIV/0!</v>
      </c>
    </row>
    <row r="336" spans="1:7" x14ac:dyDescent="0.25">
      <c r="A336" s="104" t="s">
        <v>512</v>
      </c>
      <c r="B336" s="104"/>
      <c r="C336" s="105">
        <f t="shared" ref="C336:D342" si="56">C337</f>
        <v>0</v>
      </c>
      <c r="D336" s="105">
        <f t="shared" si="56"/>
        <v>0</v>
      </c>
      <c r="E336" s="105">
        <f t="shared" ref="E336" si="57">E337</f>
        <v>0</v>
      </c>
      <c r="F336" s="65">
        <v>0</v>
      </c>
      <c r="G336" s="65">
        <v>0</v>
      </c>
    </row>
    <row r="337" spans="1:7" x14ac:dyDescent="0.25">
      <c r="A337" s="96" t="s">
        <v>502</v>
      </c>
      <c r="B337" s="96"/>
      <c r="C337" s="97">
        <f t="shared" si="56"/>
        <v>0</v>
      </c>
      <c r="D337" s="97">
        <f t="shared" si="56"/>
        <v>0</v>
      </c>
      <c r="E337" s="97">
        <f t="shared" ref="E337" si="58">E338</f>
        <v>0</v>
      </c>
      <c r="F337" s="65">
        <v>0</v>
      </c>
      <c r="G337" s="65">
        <v>0</v>
      </c>
    </row>
    <row r="338" spans="1:7" x14ac:dyDescent="0.25">
      <c r="A338" s="98" t="s">
        <v>503</v>
      </c>
      <c r="B338" s="98"/>
      <c r="C338" s="99">
        <f t="shared" si="56"/>
        <v>0</v>
      </c>
      <c r="D338" s="99">
        <f t="shared" si="56"/>
        <v>0</v>
      </c>
      <c r="E338" s="99">
        <f t="shared" ref="E338" si="59">E339</f>
        <v>0</v>
      </c>
      <c r="F338" s="65">
        <v>0</v>
      </c>
      <c r="G338" s="65">
        <v>0</v>
      </c>
    </row>
    <row r="339" spans="1:7" x14ac:dyDescent="0.25">
      <c r="A339" s="64" t="s">
        <v>428</v>
      </c>
      <c r="B339" s="64" t="s">
        <v>429</v>
      </c>
      <c r="C339" s="65">
        <f t="shared" si="56"/>
        <v>0</v>
      </c>
      <c r="D339" s="65">
        <f t="shared" si="56"/>
        <v>0</v>
      </c>
      <c r="E339" s="65">
        <f t="shared" ref="E339" si="60">E340</f>
        <v>0</v>
      </c>
      <c r="F339" s="65">
        <v>0</v>
      </c>
      <c r="G339" s="65">
        <v>0</v>
      </c>
    </row>
    <row r="340" spans="1:7" ht="18" customHeight="1" x14ac:dyDescent="0.25">
      <c r="A340" s="64" t="s">
        <v>432</v>
      </c>
      <c r="B340" s="64" t="s">
        <v>433</v>
      </c>
      <c r="C340" s="65">
        <f t="shared" si="56"/>
        <v>0</v>
      </c>
      <c r="D340" s="65">
        <f t="shared" si="56"/>
        <v>0</v>
      </c>
      <c r="E340" s="65">
        <f t="shared" ref="E340" si="61">E341</f>
        <v>0</v>
      </c>
      <c r="F340" s="65">
        <v>0</v>
      </c>
      <c r="G340" s="65">
        <v>0</v>
      </c>
    </row>
    <row r="341" spans="1:7" hidden="1" x14ac:dyDescent="0.25">
      <c r="A341" s="64" t="s">
        <v>434</v>
      </c>
      <c r="B341" s="64" t="s">
        <v>435</v>
      </c>
      <c r="C341" s="65">
        <f t="shared" si="56"/>
        <v>0</v>
      </c>
      <c r="D341" s="65">
        <f t="shared" si="56"/>
        <v>0</v>
      </c>
      <c r="E341" s="65">
        <f t="shared" ref="E341" si="62">E342</f>
        <v>0</v>
      </c>
      <c r="F341" s="65" t="e">
        <f t="shared" si="53"/>
        <v>#DIV/0!</v>
      </c>
      <c r="G341" s="65" t="e">
        <f t="shared" si="54"/>
        <v>#DIV/0!</v>
      </c>
    </row>
    <row r="342" spans="1:7" hidden="1" x14ac:dyDescent="0.25">
      <c r="A342" s="64" t="s">
        <v>436</v>
      </c>
      <c r="B342" s="64" t="s">
        <v>437</v>
      </c>
      <c r="C342" s="101">
        <f t="shared" si="56"/>
        <v>0</v>
      </c>
      <c r="D342" s="101">
        <f t="shared" si="56"/>
        <v>0</v>
      </c>
      <c r="E342" s="101">
        <f t="shared" ref="E342" si="63">E343</f>
        <v>0</v>
      </c>
      <c r="F342" s="65" t="e">
        <f t="shared" si="53"/>
        <v>#DIV/0!</v>
      </c>
      <c r="G342" s="65" t="e">
        <f t="shared" si="54"/>
        <v>#DIV/0!</v>
      </c>
    </row>
    <row r="343" spans="1:7" ht="30" hidden="1" x14ac:dyDescent="0.25">
      <c r="A343" s="100" t="s">
        <v>438</v>
      </c>
      <c r="B343" s="100" t="s">
        <v>439</v>
      </c>
      <c r="C343" s="101">
        <v>0</v>
      </c>
      <c r="D343" s="101">
        <v>0</v>
      </c>
      <c r="E343" s="101">
        <v>0</v>
      </c>
      <c r="F343" s="65" t="e">
        <f t="shared" si="53"/>
        <v>#DIV/0!</v>
      </c>
      <c r="G343" s="65" t="e">
        <f t="shared" si="54"/>
        <v>#DIV/0!</v>
      </c>
    </row>
    <row r="344" spans="1:7" x14ac:dyDescent="0.25">
      <c r="A344" s="104" t="s">
        <v>501</v>
      </c>
      <c r="B344" s="104"/>
      <c r="C344" s="105">
        <f t="shared" ref="C344:D347" si="64">C345</f>
        <v>27051.4</v>
      </c>
      <c r="D344" s="105">
        <f t="shared" si="64"/>
        <v>44721</v>
      </c>
      <c r="E344" s="105">
        <f t="shared" ref="E344:E347" si="65">E345</f>
        <v>44721</v>
      </c>
      <c r="F344" s="65">
        <f t="shared" si="53"/>
        <v>165.31861567238664</v>
      </c>
      <c r="G344" s="65">
        <f t="shared" si="54"/>
        <v>100</v>
      </c>
    </row>
    <row r="345" spans="1:7" x14ac:dyDescent="0.25">
      <c r="A345" s="96" t="s">
        <v>502</v>
      </c>
      <c r="B345" s="96"/>
      <c r="C345" s="97">
        <f t="shared" si="64"/>
        <v>27051.4</v>
      </c>
      <c r="D345" s="97">
        <f t="shared" si="64"/>
        <v>44721</v>
      </c>
      <c r="E345" s="97">
        <f t="shared" si="65"/>
        <v>44721</v>
      </c>
      <c r="F345" s="65">
        <f t="shared" si="53"/>
        <v>165.31861567238664</v>
      </c>
      <c r="G345" s="65">
        <f t="shared" si="54"/>
        <v>100</v>
      </c>
    </row>
    <row r="346" spans="1:7" x14ac:dyDescent="0.25">
      <c r="A346" s="98" t="s">
        <v>503</v>
      </c>
      <c r="B346" s="98"/>
      <c r="C346" s="99">
        <f t="shared" si="64"/>
        <v>27051.4</v>
      </c>
      <c r="D346" s="99">
        <f t="shared" si="64"/>
        <v>44721</v>
      </c>
      <c r="E346" s="99">
        <f t="shared" si="65"/>
        <v>44721</v>
      </c>
      <c r="F346" s="65">
        <f t="shared" si="53"/>
        <v>165.31861567238664</v>
      </c>
      <c r="G346" s="65">
        <f t="shared" si="54"/>
        <v>100</v>
      </c>
    </row>
    <row r="347" spans="1:7" x14ac:dyDescent="0.25">
      <c r="A347" s="64" t="s">
        <v>428</v>
      </c>
      <c r="B347" s="64" t="s">
        <v>429</v>
      </c>
      <c r="C347" s="65">
        <f t="shared" si="64"/>
        <v>27051.4</v>
      </c>
      <c r="D347" s="65">
        <f t="shared" si="64"/>
        <v>44721</v>
      </c>
      <c r="E347" s="65">
        <f t="shared" si="65"/>
        <v>44721</v>
      </c>
      <c r="F347" s="65">
        <f t="shared" si="53"/>
        <v>165.31861567238664</v>
      </c>
      <c r="G347" s="65">
        <f t="shared" si="54"/>
        <v>100</v>
      </c>
    </row>
    <row r="348" spans="1:7" ht="15" customHeight="1" x14ac:dyDescent="0.25">
      <c r="A348" s="64" t="s">
        <v>432</v>
      </c>
      <c r="B348" s="64" t="s">
        <v>433</v>
      </c>
      <c r="C348" s="65">
        <v>27051.4</v>
      </c>
      <c r="D348" s="65">
        <v>44721</v>
      </c>
      <c r="E348" s="65">
        <v>44721</v>
      </c>
      <c r="F348" s="65">
        <f t="shared" si="53"/>
        <v>165.31861567238664</v>
      </c>
      <c r="G348" s="65">
        <f t="shared" si="54"/>
        <v>100</v>
      </c>
    </row>
    <row r="349" spans="1:7" hidden="1" x14ac:dyDescent="0.25">
      <c r="A349" s="64" t="s">
        <v>434</v>
      </c>
      <c r="B349" s="64" t="s">
        <v>435</v>
      </c>
      <c r="C349" s="65">
        <f>C350</f>
        <v>22877.93</v>
      </c>
      <c r="D349" s="65">
        <f>D350</f>
        <v>31052</v>
      </c>
      <c r="E349" s="65">
        <v>0</v>
      </c>
      <c r="F349" s="65">
        <f t="shared" si="53"/>
        <v>0</v>
      </c>
      <c r="G349" s="65">
        <f t="shared" si="54"/>
        <v>0</v>
      </c>
    </row>
    <row r="350" spans="1:7" hidden="1" x14ac:dyDescent="0.25">
      <c r="A350" s="64" t="s">
        <v>436</v>
      </c>
      <c r="B350" s="64" t="s">
        <v>437</v>
      </c>
      <c r="C350" s="65">
        <f>C351</f>
        <v>22877.93</v>
      </c>
      <c r="D350" s="65">
        <f>D351</f>
        <v>31052</v>
      </c>
      <c r="E350" s="65">
        <v>0</v>
      </c>
      <c r="F350" s="65">
        <f t="shared" si="53"/>
        <v>0</v>
      </c>
      <c r="G350" s="65">
        <f t="shared" si="54"/>
        <v>0</v>
      </c>
    </row>
    <row r="351" spans="1:7" ht="30" hidden="1" x14ac:dyDescent="0.25">
      <c r="A351" s="100" t="s">
        <v>438</v>
      </c>
      <c r="B351" s="100" t="s">
        <v>439</v>
      </c>
      <c r="C351" s="101">
        <v>22877.93</v>
      </c>
      <c r="D351" s="101">
        <v>31052</v>
      </c>
      <c r="E351" s="101">
        <v>0</v>
      </c>
      <c r="F351" s="65">
        <f t="shared" si="53"/>
        <v>0</v>
      </c>
      <c r="G351" s="65">
        <f t="shared" si="54"/>
        <v>0</v>
      </c>
    </row>
    <row r="352" spans="1:7" hidden="1" x14ac:dyDescent="0.25">
      <c r="A352" s="64" t="s">
        <v>440</v>
      </c>
      <c r="B352" s="64" t="s">
        <v>441</v>
      </c>
      <c r="C352" s="65">
        <f>C353+C356+C358+C360+C363</f>
        <v>2846.25</v>
      </c>
      <c r="D352" s="65">
        <f>D353+D356+D358+D360+D363</f>
        <v>11945</v>
      </c>
      <c r="E352" s="65">
        <v>0</v>
      </c>
      <c r="F352" s="65">
        <f t="shared" si="53"/>
        <v>0</v>
      </c>
      <c r="G352" s="65">
        <f t="shared" si="54"/>
        <v>0</v>
      </c>
    </row>
    <row r="353" spans="1:7" hidden="1" x14ac:dyDescent="0.25">
      <c r="A353" s="64" t="s">
        <v>442</v>
      </c>
      <c r="B353" s="64" t="s">
        <v>443</v>
      </c>
      <c r="C353" s="106">
        <f>C354+C355</f>
        <v>1337.56</v>
      </c>
      <c r="D353" s="106">
        <f>D354+D355</f>
        <v>2654</v>
      </c>
      <c r="E353" s="106">
        <v>0</v>
      </c>
      <c r="F353" s="65">
        <f t="shared" si="53"/>
        <v>0</v>
      </c>
      <c r="G353" s="65">
        <f t="shared" si="54"/>
        <v>0</v>
      </c>
    </row>
    <row r="354" spans="1:7" hidden="1" x14ac:dyDescent="0.25">
      <c r="A354" s="100" t="s">
        <v>444</v>
      </c>
      <c r="B354" s="100" t="s">
        <v>445</v>
      </c>
      <c r="C354" s="101">
        <v>807.33</v>
      </c>
      <c r="D354" s="101">
        <v>1327</v>
      </c>
      <c r="E354" s="101">
        <v>0</v>
      </c>
      <c r="F354" s="65">
        <f t="shared" si="53"/>
        <v>0</v>
      </c>
      <c r="G354" s="65">
        <f t="shared" si="54"/>
        <v>0</v>
      </c>
    </row>
    <row r="355" spans="1:7" hidden="1" x14ac:dyDescent="0.25">
      <c r="A355" s="100" t="s">
        <v>446</v>
      </c>
      <c r="B355" s="100" t="s">
        <v>447</v>
      </c>
      <c r="C355" s="101">
        <v>530.23</v>
      </c>
      <c r="D355" s="101">
        <v>1327</v>
      </c>
      <c r="E355" s="101">
        <v>0</v>
      </c>
      <c r="F355" s="65">
        <f t="shared" si="53"/>
        <v>0</v>
      </c>
      <c r="G355" s="65">
        <f t="shared" si="54"/>
        <v>0</v>
      </c>
    </row>
    <row r="356" spans="1:7" hidden="1" x14ac:dyDescent="0.25">
      <c r="A356" s="64" t="s">
        <v>448</v>
      </c>
      <c r="B356" s="64" t="s">
        <v>449</v>
      </c>
      <c r="C356" s="106">
        <f>C357</f>
        <v>0</v>
      </c>
      <c r="D356" s="106">
        <f>D357</f>
        <v>0</v>
      </c>
      <c r="E356" s="106">
        <f t="shared" ref="E356" si="66">E357</f>
        <v>0</v>
      </c>
      <c r="F356" s="65" t="e">
        <f t="shared" si="53"/>
        <v>#DIV/0!</v>
      </c>
      <c r="G356" s="65" t="e">
        <f t="shared" si="54"/>
        <v>#DIV/0!</v>
      </c>
    </row>
    <row r="357" spans="1:7" hidden="1" x14ac:dyDescent="0.25">
      <c r="A357" s="100" t="s">
        <v>450</v>
      </c>
      <c r="B357" s="100" t="s">
        <v>451</v>
      </c>
      <c r="C357" s="101">
        <v>0</v>
      </c>
      <c r="D357" s="101">
        <v>0</v>
      </c>
      <c r="E357" s="101">
        <v>0</v>
      </c>
      <c r="F357" s="65" t="e">
        <f t="shared" si="53"/>
        <v>#DIV/0!</v>
      </c>
      <c r="G357" s="65" t="e">
        <f t="shared" si="54"/>
        <v>#DIV/0!</v>
      </c>
    </row>
    <row r="358" spans="1:7" hidden="1" x14ac:dyDescent="0.25">
      <c r="A358" s="64" t="s">
        <v>452</v>
      </c>
      <c r="B358" s="64" t="s">
        <v>453</v>
      </c>
      <c r="C358" s="106">
        <f>C359</f>
        <v>0</v>
      </c>
      <c r="D358" s="106">
        <f>D359</f>
        <v>0</v>
      </c>
      <c r="E358" s="106">
        <f t="shared" ref="E358" si="67">E359</f>
        <v>0</v>
      </c>
      <c r="F358" s="65" t="e">
        <f t="shared" si="53"/>
        <v>#DIV/0!</v>
      </c>
      <c r="G358" s="65" t="e">
        <f t="shared" si="54"/>
        <v>#DIV/0!</v>
      </c>
    </row>
    <row r="359" spans="1:7" hidden="1" x14ac:dyDescent="0.25">
      <c r="A359" s="100" t="s">
        <v>454</v>
      </c>
      <c r="B359" s="100" t="s">
        <v>455</v>
      </c>
      <c r="C359" s="101">
        <v>0</v>
      </c>
      <c r="D359" s="101">
        <v>0</v>
      </c>
      <c r="E359" s="101">
        <v>0</v>
      </c>
      <c r="F359" s="65" t="e">
        <f t="shared" si="53"/>
        <v>#DIV/0!</v>
      </c>
      <c r="G359" s="65" t="e">
        <f t="shared" si="54"/>
        <v>#DIV/0!</v>
      </c>
    </row>
    <row r="360" spans="1:7" hidden="1" x14ac:dyDescent="0.25">
      <c r="A360" s="64" t="s">
        <v>456</v>
      </c>
      <c r="B360" s="64" t="s">
        <v>457</v>
      </c>
      <c r="C360" s="106">
        <f>C361+C362</f>
        <v>1508.69</v>
      </c>
      <c r="D360" s="106">
        <f>D361+D362</f>
        <v>3982</v>
      </c>
      <c r="E360" s="106">
        <v>0</v>
      </c>
      <c r="F360" s="65">
        <f t="shared" si="53"/>
        <v>0</v>
      </c>
      <c r="G360" s="65">
        <f t="shared" si="54"/>
        <v>0</v>
      </c>
    </row>
    <row r="361" spans="1:7" hidden="1" x14ac:dyDescent="0.25">
      <c r="A361" s="100" t="s">
        <v>458</v>
      </c>
      <c r="B361" s="100" t="s">
        <v>459</v>
      </c>
      <c r="C361" s="101">
        <v>0</v>
      </c>
      <c r="D361" s="101">
        <v>0</v>
      </c>
      <c r="E361" s="101">
        <v>0</v>
      </c>
      <c r="F361" s="65" t="e">
        <f t="shared" si="53"/>
        <v>#DIV/0!</v>
      </c>
      <c r="G361" s="65" t="e">
        <f t="shared" si="54"/>
        <v>#DIV/0!</v>
      </c>
    </row>
    <row r="362" spans="1:7" hidden="1" x14ac:dyDescent="0.25">
      <c r="A362" s="100" t="s">
        <v>460</v>
      </c>
      <c r="B362" s="100" t="s">
        <v>461</v>
      </c>
      <c r="C362" s="101">
        <v>1508.69</v>
      </c>
      <c r="D362" s="101">
        <v>3982</v>
      </c>
      <c r="E362" s="101">
        <v>0</v>
      </c>
      <c r="F362" s="65">
        <f t="shared" si="53"/>
        <v>0</v>
      </c>
      <c r="G362" s="65">
        <f t="shared" si="54"/>
        <v>0</v>
      </c>
    </row>
    <row r="363" spans="1:7" hidden="1" x14ac:dyDescent="0.25">
      <c r="A363" s="64" t="s">
        <v>462</v>
      </c>
      <c r="B363" s="64" t="s">
        <v>463</v>
      </c>
      <c r="C363" s="101">
        <f>C364+C365+C366</f>
        <v>0</v>
      </c>
      <c r="D363" s="101">
        <f>D364+D365+D366</f>
        <v>5309</v>
      </c>
      <c r="E363" s="101">
        <v>0</v>
      </c>
      <c r="F363" s="65" t="e">
        <f t="shared" si="53"/>
        <v>#DIV/0!</v>
      </c>
      <c r="G363" s="65">
        <f t="shared" si="54"/>
        <v>0</v>
      </c>
    </row>
    <row r="364" spans="1:7" hidden="1" x14ac:dyDescent="0.25">
      <c r="A364" s="100" t="s">
        <v>464</v>
      </c>
      <c r="B364" s="100" t="s">
        <v>465</v>
      </c>
      <c r="C364" s="101">
        <v>0</v>
      </c>
      <c r="D364" s="101">
        <v>1327</v>
      </c>
      <c r="E364" s="101">
        <v>0</v>
      </c>
      <c r="F364" s="65" t="e">
        <f t="shared" si="53"/>
        <v>#DIV/0!</v>
      </c>
      <c r="G364" s="65">
        <f t="shared" si="54"/>
        <v>0</v>
      </c>
    </row>
    <row r="365" spans="1:7" hidden="1" x14ac:dyDescent="0.25">
      <c r="A365" s="100" t="s">
        <v>466</v>
      </c>
      <c r="B365" s="100" t="s">
        <v>467</v>
      </c>
      <c r="C365" s="101">
        <v>0</v>
      </c>
      <c r="D365" s="101">
        <v>0</v>
      </c>
      <c r="E365" s="101">
        <v>0</v>
      </c>
      <c r="F365" s="65" t="e">
        <f t="shared" si="53"/>
        <v>#DIV/0!</v>
      </c>
      <c r="G365" s="65" t="e">
        <f t="shared" si="54"/>
        <v>#DIV/0!</v>
      </c>
    </row>
    <row r="366" spans="1:7" hidden="1" x14ac:dyDescent="0.25">
      <c r="A366" s="100" t="s">
        <v>468</v>
      </c>
      <c r="B366" s="100" t="s">
        <v>469</v>
      </c>
      <c r="C366" s="101">
        <v>0</v>
      </c>
      <c r="D366" s="101">
        <v>3982</v>
      </c>
      <c r="E366" s="101">
        <v>0</v>
      </c>
      <c r="F366" s="65" t="e">
        <f t="shared" si="53"/>
        <v>#DIV/0!</v>
      </c>
      <c r="G366" s="65">
        <f t="shared" si="54"/>
        <v>0</v>
      </c>
    </row>
    <row r="367" spans="1:7" ht="26.25" hidden="1" x14ac:dyDescent="0.25">
      <c r="A367" s="64" t="s">
        <v>476</v>
      </c>
      <c r="B367" s="64" t="s">
        <v>477</v>
      </c>
      <c r="C367" s="65">
        <f>C368</f>
        <v>1327.23</v>
      </c>
      <c r="D367" s="65">
        <f>D368</f>
        <v>1327</v>
      </c>
      <c r="E367" s="65">
        <v>0</v>
      </c>
      <c r="F367" s="65">
        <f t="shared" si="53"/>
        <v>0</v>
      </c>
      <c r="G367" s="65">
        <f t="shared" si="54"/>
        <v>0</v>
      </c>
    </row>
    <row r="368" spans="1:7" hidden="1" x14ac:dyDescent="0.25">
      <c r="A368" s="64" t="s">
        <v>478</v>
      </c>
      <c r="B368" s="64" t="s">
        <v>479</v>
      </c>
      <c r="C368" s="101">
        <f>C369</f>
        <v>1327.23</v>
      </c>
      <c r="D368" s="101">
        <f>D369</f>
        <v>1327</v>
      </c>
      <c r="E368" s="101">
        <v>0</v>
      </c>
      <c r="F368" s="65">
        <f t="shared" si="53"/>
        <v>0</v>
      </c>
      <c r="G368" s="65">
        <f t="shared" si="54"/>
        <v>0</v>
      </c>
    </row>
    <row r="369" spans="1:7" hidden="1" x14ac:dyDescent="0.25">
      <c r="A369" s="100" t="s">
        <v>480</v>
      </c>
      <c r="B369" s="100" t="s">
        <v>479</v>
      </c>
      <c r="C369" s="101">
        <v>1327.23</v>
      </c>
      <c r="D369" s="101">
        <v>1327</v>
      </c>
      <c r="E369" s="101">
        <v>0</v>
      </c>
      <c r="F369" s="65">
        <f t="shared" si="53"/>
        <v>0</v>
      </c>
      <c r="G369" s="65">
        <f t="shared" si="54"/>
        <v>0</v>
      </c>
    </row>
    <row r="370" spans="1:7" hidden="1" x14ac:dyDescent="0.25">
      <c r="A370" s="64" t="s">
        <v>481</v>
      </c>
      <c r="B370" s="64" t="s">
        <v>482</v>
      </c>
      <c r="C370" s="65">
        <f>C371</f>
        <v>0</v>
      </c>
      <c r="D370" s="65">
        <f>D371</f>
        <v>0</v>
      </c>
      <c r="E370" s="65">
        <f t="shared" ref="E370" si="68">E371</f>
        <v>0</v>
      </c>
      <c r="F370" s="65" t="e">
        <f t="shared" si="53"/>
        <v>#DIV/0!</v>
      </c>
      <c r="G370" s="65" t="e">
        <f t="shared" si="54"/>
        <v>#DIV/0!</v>
      </c>
    </row>
    <row r="371" spans="1:7" hidden="1" x14ac:dyDescent="0.25">
      <c r="A371" s="64" t="s">
        <v>483</v>
      </c>
      <c r="B371" s="64" t="s">
        <v>484</v>
      </c>
      <c r="C371" s="106">
        <f>C372</f>
        <v>0</v>
      </c>
      <c r="D371" s="106">
        <f>D372</f>
        <v>0</v>
      </c>
      <c r="E371" s="106">
        <f t="shared" ref="E371" si="69">E372</f>
        <v>0</v>
      </c>
      <c r="F371" s="65" t="e">
        <f t="shared" si="53"/>
        <v>#DIV/0!</v>
      </c>
      <c r="G371" s="65" t="e">
        <f t="shared" si="54"/>
        <v>#DIV/0!</v>
      </c>
    </row>
    <row r="372" spans="1:7" hidden="1" x14ac:dyDescent="0.25">
      <c r="A372" s="100" t="s">
        <v>485</v>
      </c>
      <c r="B372" s="100" t="s">
        <v>484</v>
      </c>
      <c r="C372" s="101">
        <v>0</v>
      </c>
      <c r="D372" s="101">
        <v>0</v>
      </c>
      <c r="E372" s="101">
        <v>0</v>
      </c>
      <c r="F372" s="65" t="e">
        <f t="shared" si="53"/>
        <v>#DIV/0!</v>
      </c>
      <c r="G372" s="65" t="e">
        <f t="shared" si="54"/>
        <v>#DIV/0!</v>
      </c>
    </row>
    <row r="373" spans="1:7" x14ac:dyDescent="0.25">
      <c r="A373" s="102" t="s">
        <v>513</v>
      </c>
      <c r="B373" s="102"/>
      <c r="C373" s="103">
        <f t="shared" ref="C373:D375" si="70">C374</f>
        <v>0</v>
      </c>
      <c r="D373" s="103">
        <f t="shared" si="70"/>
        <v>33181</v>
      </c>
      <c r="E373" s="103">
        <f t="shared" ref="E373" si="71">E374</f>
        <v>24557.89</v>
      </c>
      <c r="F373" s="65">
        <v>0</v>
      </c>
      <c r="G373" s="65">
        <f t="shared" si="54"/>
        <v>74.011904403122259</v>
      </c>
    </row>
    <row r="374" spans="1:7" x14ac:dyDescent="0.25">
      <c r="A374" s="104" t="s">
        <v>524</v>
      </c>
      <c r="B374" s="104"/>
      <c r="C374" s="105">
        <f t="shared" si="70"/>
        <v>0</v>
      </c>
      <c r="D374" s="105">
        <f t="shared" si="70"/>
        <v>33181</v>
      </c>
      <c r="E374" s="105">
        <f t="shared" ref="E374:E375" si="72">E375</f>
        <v>24557.89</v>
      </c>
      <c r="F374" s="65">
        <v>0</v>
      </c>
      <c r="G374" s="65">
        <f t="shared" si="54"/>
        <v>74.011904403122259</v>
      </c>
    </row>
    <row r="375" spans="1:7" x14ac:dyDescent="0.25">
      <c r="A375" s="96" t="s">
        <v>502</v>
      </c>
      <c r="B375" s="96"/>
      <c r="C375" s="97">
        <f t="shared" si="70"/>
        <v>0</v>
      </c>
      <c r="D375" s="97">
        <f t="shared" si="70"/>
        <v>33181</v>
      </c>
      <c r="E375" s="97">
        <f t="shared" si="72"/>
        <v>24557.89</v>
      </c>
      <c r="F375" s="65">
        <v>0</v>
      </c>
      <c r="G375" s="65">
        <f t="shared" si="54"/>
        <v>74.011904403122259</v>
      </c>
    </row>
    <row r="376" spans="1:7" x14ac:dyDescent="0.25">
      <c r="A376" s="98" t="s">
        <v>503</v>
      </c>
      <c r="B376" s="98"/>
      <c r="C376" s="99">
        <f>C377+C382</f>
        <v>0</v>
      </c>
      <c r="D376" s="99">
        <f>D377+D382</f>
        <v>33181</v>
      </c>
      <c r="E376" s="99">
        <f t="shared" ref="E376" si="73">E377+E382</f>
        <v>24557.89</v>
      </c>
      <c r="F376" s="65">
        <v>0</v>
      </c>
      <c r="G376" s="65">
        <f t="shared" si="54"/>
        <v>74.011904403122259</v>
      </c>
    </row>
    <row r="377" spans="1:7" x14ac:dyDescent="0.25">
      <c r="A377" s="64" t="s">
        <v>175</v>
      </c>
      <c r="B377" s="64" t="s">
        <v>176</v>
      </c>
      <c r="C377" s="65">
        <f t="shared" ref="C377:D380" si="74">C378</f>
        <v>0</v>
      </c>
      <c r="D377" s="65">
        <f t="shared" si="74"/>
        <v>22563</v>
      </c>
      <c r="E377" s="65">
        <f t="shared" ref="E377" si="75">E378</f>
        <v>23379.45</v>
      </c>
      <c r="F377" s="65">
        <v>0</v>
      </c>
      <c r="G377" s="65">
        <f t="shared" si="54"/>
        <v>103.6185347693126</v>
      </c>
    </row>
    <row r="378" spans="1:7" x14ac:dyDescent="0.25">
      <c r="A378" s="64" t="s">
        <v>217</v>
      </c>
      <c r="B378" s="64" t="s">
        <v>218</v>
      </c>
      <c r="C378" s="65">
        <f t="shared" si="74"/>
        <v>0</v>
      </c>
      <c r="D378" s="65">
        <f t="shared" si="74"/>
        <v>22563</v>
      </c>
      <c r="E378" s="65">
        <v>23379.45</v>
      </c>
      <c r="F378" s="65">
        <v>0</v>
      </c>
      <c r="G378" s="65">
        <f t="shared" si="54"/>
        <v>103.6185347693126</v>
      </c>
    </row>
    <row r="379" spans="1:7" hidden="1" x14ac:dyDescent="0.25">
      <c r="A379" s="64" t="s">
        <v>250</v>
      </c>
      <c r="B379" s="64" t="s">
        <v>251</v>
      </c>
      <c r="C379" s="65">
        <f t="shared" si="74"/>
        <v>0</v>
      </c>
      <c r="D379" s="65">
        <f t="shared" si="74"/>
        <v>22563</v>
      </c>
      <c r="E379" s="65">
        <f t="shared" ref="E379" si="76">E380</f>
        <v>0</v>
      </c>
      <c r="F379" s="65" t="e">
        <f t="shared" si="53"/>
        <v>#DIV/0!</v>
      </c>
      <c r="G379" s="65">
        <f t="shared" si="54"/>
        <v>0</v>
      </c>
    </row>
    <row r="380" spans="1:7" hidden="1" x14ac:dyDescent="0.25">
      <c r="A380" s="64" t="s">
        <v>252</v>
      </c>
      <c r="B380" s="64" t="s">
        <v>253</v>
      </c>
      <c r="C380" s="65">
        <f t="shared" si="74"/>
        <v>0</v>
      </c>
      <c r="D380" s="65">
        <f t="shared" si="74"/>
        <v>22563</v>
      </c>
      <c r="E380" s="65">
        <f t="shared" ref="E380" si="77">E381</f>
        <v>0</v>
      </c>
      <c r="F380" s="65" t="e">
        <f t="shared" si="53"/>
        <v>#DIV/0!</v>
      </c>
      <c r="G380" s="65">
        <f t="shared" si="54"/>
        <v>0</v>
      </c>
    </row>
    <row r="381" spans="1:7" ht="18" hidden="1" customHeight="1" x14ac:dyDescent="0.25">
      <c r="A381" s="100" t="s">
        <v>256</v>
      </c>
      <c r="B381" s="100" t="s">
        <v>257</v>
      </c>
      <c r="C381" s="101">
        <v>0</v>
      </c>
      <c r="D381" s="101">
        <v>22563</v>
      </c>
      <c r="E381" s="101">
        <v>0</v>
      </c>
      <c r="F381" s="65" t="e">
        <f t="shared" si="53"/>
        <v>#DIV/0!</v>
      </c>
      <c r="G381" s="65">
        <f t="shared" si="54"/>
        <v>0</v>
      </c>
    </row>
    <row r="382" spans="1:7" x14ac:dyDescent="0.25">
      <c r="A382" s="64" t="s">
        <v>428</v>
      </c>
      <c r="B382" s="64" t="s">
        <v>429</v>
      </c>
      <c r="C382" s="65">
        <f t="shared" ref="C382:D385" si="78">C383</f>
        <v>0</v>
      </c>
      <c r="D382" s="65">
        <f t="shared" si="78"/>
        <v>10618</v>
      </c>
      <c r="E382" s="65">
        <f t="shared" ref="E382" si="79">E383</f>
        <v>1178.44</v>
      </c>
      <c r="F382" s="65">
        <v>0</v>
      </c>
      <c r="G382" s="65">
        <f t="shared" si="54"/>
        <v>11.098511960821247</v>
      </c>
    </row>
    <row r="383" spans="1:7" ht="15.75" customHeight="1" x14ac:dyDescent="0.25">
      <c r="A383" s="64" t="s">
        <v>432</v>
      </c>
      <c r="B383" s="64" t="s">
        <v>433</v>
      </c>
      <c r="C383" s="65">
        <f t="shared" si="78"/>
        <v>0</v>
      </c>
      <c r="D383" s="65">
        <f t="shared" si="78"/>
        <v>10618</v>
      </c>
      <c r="E383" s="65">
        <v>1178.44</v>
      </c>
      <c r="F383" s="65">
        <v>0</v>
      </c>
      <c r="G383" s="65">
        <f t="shared" si="54"/>
        <v>11.098511960821247</v>
      </c>
    </row>
    <row r="384" spans="1:7" ht="26.25" hidden="1" x14ac:dyDescent="0.25">
      <c r="A384" s="64" t="s">
        <v>476</v>
      </c>
      <c r="B384" s="64" t="s">
        <v>477</v>
      </c>
      <c r="C384" s="65">
        <f t="shared" si="78"/>
        <v>0</v>
      </c>
      <c r="D384" s="65">
        <f t="shared" si="78"/>
        <v>10618</v>
      </c>
      <c r="E384" s="65">
        <f t="shared" ref="E384" si="80">E385</f>
        <v>0</v>
      </c>
      <c r="F384" s="65" t="e">
        <f t="shared" si="53"/>
        <v>#DIV/0!</v>
      </c>
      <c r="G384" s="65">
        <f t="shared" si="54"/>
        <v>0</v>
      </c>
    </row>
    <row r="385" spans="1:7" hidden="1" x14ac:dyDescent="0.25">
      <c r="A385" s="64" t="s">
        <v>478</v>
      </c>
      <c r="B385" s="64" t="s">
        <v>479</v>
      </c>
      <c r="C385" s="65">
        <f t="shared" si="78"/>
        <v>0</v>
      </c>
      <c r="D385" s="65">
        <f t="shared" si="78"/>
        <v>10618</v>
      </c>
      <c r="E385" s="65">
        <f t="shared" ref="E385" si="81">E386</f>
        <v>0</v>
      </c>
      <c r="F385" s="65" t="e">
        <f t="shared" si="53"/>
        <v>#DIV/0!</v>
      </c>
      <c r="G385" s="65">
        <f t="shared" si="54"/>
        <v>0</v>
      </c>
    </row>
    <row r="386" spans="1:7" hidden="1" x14ac:dyDescent="0.25">
      <c r="A386" s="100" t="s">
        <v>480</v>
      </c>
      <c r="B386" s="100" t="s">
        <v>479</v>
      </c>
      <c r="C386" s="101">
        <v>0</v>
      </c>
      <c r="D386" s="101">
        <v>10618</v>
      </c>
      <c r="E386" s="101">
        <v>0</v>
      </c>
      <c r="F386" s="65" t="e">
        <f t="shared" si="53"/>
        <v>#DIV/0!</v>
      </c>
      <c r="G386" s="65">
        <f t="shared" si="54"/>
        <v>0</v>
      </c>
    </row>
    <row r="387" spans="1:7" x14ac:dyDescent="0.25">
      <c r="A387" s="102" t="s">
        <v>514</v>
      </c>
      <c r="B387" s="102"/>
      <c r="C387" s="103">
        <f t="shared" ref="C387:D387" si="82">C388+C401+C426+C434+C442</f>
        <v>16004.36</v>
      </c>
      <c r="D387" s="103">
        <f t="shared" si="82"/>
        <v>5482</v>
      </c>
      <c r="E387" s="103">
        <f>E388+E401+E426+E434+E442</f>
        <v>10360.57</v>
      </c>
      <c r="F387" s="65">
        <f t="shared" si="53"/>
        <v>64.735921961265547</v>
      </c>
      <c r="G387" s="65">
        <f t="shared" si="54"/>
        <v>188.99252097774536</v>
      </c>
    </row>
    <row r="388" spans="1:7" x14ac:dyDescent="0.25">
      <c r="A388" s="104" t="s">
        <v>505</v>
      </c>
      <c r="B388" s="104"/>
      <c r="C388" s="105">
        <f t="shared" ref="C388:C393" si="83">C389</f>
        <v>3788.33</v>
      </c>
      <c r="D388" s="105">
        <f>D389+D395</f>
        <v>4818</v>
      </c>
      <c r="E388" s="105">
        <f t="shared" ref="E388" si="84">E389+E395</f>
        <v>4818.4799999999996</v>
      </c>
      <c r="F388" s="65">
        <f t="shared" si="53"/>
        <v>127.19272080309794</v>
      </c>
      <c r="G388" s="65">
        <f t="shared" si="54"/>
        <v>100.00996264009963</v>
      </c>
    </row>
    <row r="389" spans="1:7" x14ac:dyDescent="0.25">
      <c r="A389" s="96" t="s">
        <v>502</v>
      </c>
      <c r="B389" s="96"/>
      <c r="C389" s="97">
        <f t="shared" si="83"/>
        <v>3788.33</v>
      </c>
      <c r="D389" s="97">
        <f>D390</f>
        <v>3730</v>
      </c>
      <c r="E389" s="97">
        <f t="shared" ref="E389" si="85">E390</f>
        <v>3992.21</v>
      </c>
      <c r="F389" s="65">
        <f t="shared" si="53"/>
        <v>105.38179092106547</v>
      </c>
      <c r="G389" s="65">
        <f t="shared" si="54"/>
        <v>107.02975871313673</v>
      </c>
    </row>
    <row r="390" spans="1:7" x14ac:dyDescent="0.25">
      <c r="A390" s="64" t="s">
        <v>486</v>
      </c>
      <c r="B390" s="64" t="s">
        <v>487</v>
      </c>
      <c r="C390" s="65">
        <f t="shared" si="83"/>
        <v>3788.33</v>
      </c>
      <c r="D390" s="65">
        <f>D391</f>
        <v>3730</v>
      </c>
      <c r="E390" s="65">
        <f t="shared" ref="E390" si="86">E391</f>
        <v>3992.21</v>
      </c>
      <c r="F390" s="65">
        <f t="shared" si="53"/>
        <v>105.38179092106547</v>
      </c>
      <c r="G390" s="65">
        <f t="shared" si="54"/>
        <v>107.02975871313673</v>
      </c>
    </row>
    <row r="391" spans="1:7" ht="26.25" x14ac:dyDescent="0.25">
      <c r="A391" s="64" t="s">
        <v>488</v>
      </c>
      <c r="B391" s="64" t="s">
        <v>489</v>
      </c>
      <c r="C391" s="65">
        <v>3788.33</v>
      </c>
      <c r="D391" s="65">
        <f>D392</f>
        <v>3730</v>
      </c>
      <c r="E391" s="65">
        <v>3992.21</v>
      </c>
      <c r="F391" s="65">
        <f t="shared" si="53"/>
        <v>105.38179092106547</v>
      </c>
      <c r="G391" s="65">
        <f t="shared" si="54"/>
        <v>107.02975871313673</v>
      </c>
    </row>
    <row r="392" spans="1:7" ht="26.25" hidden="1" x14ac:dyDescent="0.25">
      <c r="A392" s="64" t="s">
        <v>490</v>
      </c>
      <c r="B392" s="64" t="s">
        <v>491</v>
      </c>
      <c r="C392" s="65">
        <f t="shared" si="83"/>
        <v>3779.04</v>
      </c>
      <c r="D392" s="65">
        <f>D393</f>
        <v>3730</v>
      </c>
      <c r="E392" s="65">
        <f t="shared" ref="E392" si="87">E393</f>
        <v>3940.92</v>
      </c>
      <c r="F392" s="65">
        <f t="shared" si="53"/>
        <v>104.28362758795886</v>
      </c>
      <c r="G392" s="65">
        <f t="shared" si="54"/>
        <v>105.65469168900805</v>
      </c>
    </row>
    <row r="393" spans="1:7" ht="26.25" hidden="1" x14ac:dyDescent="0.25">
      <c r="A393" s="64" t="s">
        <v>492</v>
      </c>
      <c r="B393" s="64" t="s">
        <v>493</v>
      </c>
      <c r="C393" s="65">
        <f t="shared" si="83"/>
        <v>3779.04</v>
      </c>
      <c r="D393" s="65">
        <f>D394</f>
        <v>3730</v>
      </c>
      <c r="E393" s="65">
        <f t="shared" ref="E393" si="88">E394</f>
        <v>3940.92</v>
      </c>
      <c r="F393" s="65">
        <f t="shared" si="53"/>
        <v>104.28362758795886</v>
      </c>
      <c r="G393" s="65">
        <f t="shared" si="54"/>
        <v>105.65469168900805</v>
      </c>
    </row>
    <row r="394" spans="1:7" ht="30" hidden="1" x14ac:dyDescent="0.25">
      <c r="A394" s="100" t="s">
        <v>494</v>
      </c>
      <c r="B394" s="100" t="s">
        <v>495</v>
      </c>
      <c r="C394" s="101">
        <v>3779.04</v>
      </c>
      <c r="D394" s="101">
        <v>3730</v>
      </c>
      <c r="E394" s="101">
        <v>3940.92</v>
      </c>
      <c r="F394" s="65">
        <f t="shared" si="53"/>
        <v>104.28362758795886</v>
      </c>
      <c r="G394" s="65">
        <f t="shared" si="54"/>
        <v>105.65469168900805</v>
      </c>
    </row>
    <row r="395" spans="1:7" x14ac:dyDescent="0.25">
      <c r="A395" s="98" t="s">
        <v>503</v>
      </c>
      <c r="B395" s="98"/>
      <c r="C395" s="99">
        <f t="shared" ref="C395:D399" si="89">C396</f>
        <v>1039.42</v>
      </c>
      <c r="D395" s="99">
        <f t="shared" si="89"/>
        <v>1088</v>
      </c>
      <c r="E395" s="99">
        <f t="shared" ref="E395" si="90">E396</f>
        <v>826.27</v>
      </c>
      <c r="F395" s="65">
        <f t="shared" si="53"/>
        <v>79.493371303226795</v>
      </c>
      <c r="G395" s="65">
        <f t="shared" si="54"/>
        <v>75.943933823529406</v>
      </c>
    </row>
    <row r="396" spans="1:7" x14ac:dyDescent="0.25">
      <c r="A396" s="64" t="s">
        <v>175</v>
      </c>
      <c r="B396" s="64" t="s">
        <v>176</v>
      </c>
      <c r="C396" s="65">
        <f t="shared" si="89"/>
        <v>1039.42</v>
      </c>
      <c r="D396" s="65">
        <f t="shared" si="89"/>
        <v>1088</v>
      </c>
      <c r="E396" s="65">
        <f t="shared" ref="E396" si="91">E397</f>
        <v>826.27</v>
      </c>
      <c r="F396" s="65">
        <f t="shared" si="53"/>
        <v>79.493371303226795</v>
      </c>
      <c r="G396" s="65">
        <f t="shared" si="54"/>
        <v>75.943933823529406</v>
      </c>
    </row>
    <row r="397" spans="1:7" x14ac:dyDescent="0.25">
      <c r="A397" s="64" t="s">
        <v>397</v>
      </c>
      <c r="B397" s="64" t="s">
        <v>398</v>
      </c>
      <c r="C397" s="65">
        <f t="shared" si="89"/>
        <v>1039.42</v>
      </c>
      <c r="D397" s="65">
        <v>1088</v>
      </c>
      <c r="E397" s="65">
        <v>826.27</v>
      </c>
      <c r="F397" s="65">
        <f t="shared" ref="F397:F459" si="92">E397/C397*100</f>
        <v>79.493371303226795</v>
      </c>
      <c r="G397" s="65">
        <f t="shared" ref="G397:G459" si="93">E397/D397*100</f>
        <v>75.943933823529406</v>
      </c>
    </row>
    <row r="398" spans="1:7" hidden="1" x14ac:dyDescent="0.25">
      <c r="A398" s="64" t="s">
        <v>399</v>
      </c>
      <c r="B398" s="64" t="s">
        <v>400</v>
      </c>
      <c r="C398" s="65">
        <f t="shared" si="89"/>
        <v>1039.42</v>
      </c>
      <c r="D398" s="65">
        <f t="shared" si="89"/>
        <v>1088</v>
      </c>
      <c r="E398" s="65">
        <f t="shared" ref="E398" si="94">E399</f>
        <v>877.54</v>
      </c>
      <c r="F398" s="65">
        <f t="shared" si="92"/>
        <v>84.425929845490742</v>
      </c>
      <c r="G398" s="65">
        <f t="shared" si="93"/>
        <v>80.65625</v>
      </c>
    </row>
    <row r="399" spans="1:7" ht="26.25" hidden="1" x14ac:dyDescent="0.25">
      <c r="A399" s="64" t="s">
        <v>401</v>
      </c>
      <c r="B399" s="64" t="s">
        <v>402</v>
      </c>
      <c r="C399" s="65">
        <f t="shared" si="89"/>
        <v>1039.42</v>
      </c>
      <c r="D399" s="65">
        <f t="shared" si="89"/>
        <v>1088</v>
      </c>
      <c r="E399" s="65">
        <f t="shared" ref="E399" si="95">E400</f>
        <v>877.54</v>
      </c>
      <c r="F399" s="65">
        <f t="shared" si="92"/>
        <v>84.425929845490742</v>
      </c>
      <c r="G399" s="65">
        <f t="shared" si="93"/>
        <v>80.65625</v>
      </c>
    </row>
    <row r="400" spans="1:7" ht="30" hidden="1" x14ac:dyDescent="0.25">
      <c r="A400" s="100" t="s">
        <v>403</v>
      </c>
      <c r="B400" s="100" t="s">
        <v>404</v>
      </c>
      <c r="C400" s="101">
        <v>1039.42</v>
      </c>
      <c r="D400" s="101">
        <v>1088</v>
      </c>
      <c r="E400" s="101">
        <v>877.54</v>
      </c>
      <c r="F400" s="65">
        <f t="shared" si="92"/>
        <v>84.425929845490742</v>
      </c>
      <c r="G400" s="65">
        <f t="shared" si="93"/>
        <v>80.65625</v>
      </c>
    </row>
    <row r="401" spans="1:7" x14ac:dyDescent="0.25">
      <c r="A401" s="104" t="s">
        <v>525</v>
      </c>
      <c r="B401" s="104"/>
      <c r="C401" s="105">
        <f t="shared" ref="C401:D403" si="96">C402</f>
        <v>12216.03</v>
      </c>
      <c r="D401" s="105">
        <f t="shared" si="96"/>
        <v>664</v>
      </c>
      <c r="E401" s="105">
        <f t="shared" ref="E401" si="97">E402</f>
        <v>5542.09</v>
      </c>
      <c r="F401" s="65">
        <f t="shared" si="92"/>
        <v>45.367357480294338</v>
      </c>
      <c r="G401" s="65">
        <f t="shared" si="93"/>
        <v>834.65210843373484</v>
      </c>
    </row>
    <row r="402" spans="1:7" x14ac:dyDescent="0.25">
      <c r="A402" s="96" t="s">
        <v>502</v>
      </c>
      <c r="B402" s="96"/>
      <c r="C402" s="97">
        <f t="shared" si="96"/>
        <v>12216.03</v>
      </c>
      <c r="D402" s="97">
        <f t="shared" si="96"/>
        <v>664</v>
      </c>
      <c r="E402" s="97">
        <f t="shared" ref="E402" si="98">E403</f>
        <v>5542.09</v>
      </c>
      <c r="F402" s="65">
        <f t="shared" si="92"/>
        <v>45.367357480294338</v>
      </c>
      <c r="G402" s="65">
        <f t="shared" si="93"/>
        <v>834.65210843373484</v>
      </c>
    </row>
    <row r="403" spans="1:7" x14ac:dyDescent="0.25">
      <c r="A403" s="98" t="s">
        <v>503</v>
      </c>
      <c r="B403" s="98"/>
      <c r="C403" s="99">
        <f t="shared" si="96"/>
        <v>12216.03</v>
      </c>
      <c r="D403" s="99">
        <f t="shared" si="96"/>
        <v>664</v>
      </c>
      <c r="E403" s="99">
        <f t="shared" ref="E403" si="99">E404</f>
        <v>5542.09</v>
      </c>
      <c r="F403" s="65">
        <f t="shared" si="92"/>
        <v>45.367357480294338</v>
      </c>
      <c r="G403" s="65">
        <f t="shared" si="93"/>
        <v>834.65210843373484</v>
      </c>
    </row>
    <row r="404" spans="1:7" x14ac:dyDescent="0.25">
      <c r="A404" s="64" t="s">
        <v>428</v>
      </c>
      <c r="B404" s="64" t="s">
        <v>429</v>
      </c>
      <c r="C404" s="65">
        <f>C408+C405</f>
        <v>12216.03</v>
      </c>
      <c r="D404" s="65">
        <f t="shared" ref="D404:E404" si="100">D408+D405</f>
        <v>664</v>
      </c>
      <c r="E404" s="65">
        <f t="shared" si="100"/>
        <v>5542.09</v>
      </c>
      <c r="F404" s="65">
        <f t="shared" si="92"/>
        <v>45.367357480294338</v>
      </c>
      <c r="G404" s="65">
        <f t="shared" si="93"/>
        <v>834.65210843373484</v>
      </c>
    </row>
    <row r="405" spans="1:7" x14ac:dyDescent="0.25">
      <c r="A405" s="88">
        <v>41</v>
      </c>
      <c r="B405" s="64" t="s">
        <v>431</v>
      </c>
      <c r="C405" s="65">
        <f>C406</f>
        <v>137.86000000000001</v>
      </c>
      <c r="D405" s="65">
        <f t="shared" ref="D405:E406" si="101">D406</f>
        <v>0</v>
      </c>
      <c r="E405" s="65">
        <v>545</v>
      </c>
      <c r="F405" s="65">
        <f t="shared" si="92"/>
        <v>395.32859422602638</v>
      </c>
      <c r="G405" s="65">
        <v>0</v>
      </c>
    </row>
    <row r="406" spans="1:7" hidden="1" x14ac:dyDescent="0.25">
      <c r="A406" s="88">
        <v>412</v>
      </c>
      <c r="B406" s="64" t="s">
        <v>431</v>
      </c>
      <c r="C406" s="65">
        <f>C407</f>
        <v>137.86000000000001</v>
      </c>
      <c r="D406" s="65">
        <f t="shared" si="101"/>
        <v>0</v>
      </c>
      <c r="E406" s="65">
        <f t="shared" si="101"/>
        <v>0</v>
      </c>
      <c r="F406" s="65">
        <f t="shared" si="92"/>
        <v>0</v>
      </c>
      <c r="G406" s="65" t="e">
        <f t="shared" si="93"/>
        <v>#DIV/0!</v>
      </c>
    </row>
    <row r="407" spans="1:7" hidden="1" x14ac:dyDescent="0.25">
      <c r="A407" s="89">
        <v>41231</v>
      </c>
      <c r="B407" s="87" t="s">
        <v>431</v>
      </c>
      <c r="C407" s="58">
        <v>137.86000000000001</v>
      </c>
      <c r="D407" s="58">
        <v>0</v>
      </c>
      <c r="E407" s="58">
        <v>0</v>
      </c>
      <c r="F407" s="65">
        <f t="shared" si="92"/>
        <v>0</v>
      </c>
      <c r="G407" s="65" t="e">
        <f t="shared" si="93"/>
        <v>#DIV/0!</v>
      </c>
    </row>
    <row r="408" spans="1:7" ht="15" customHeight="1" x14ac:dyDescent="0.25">
      <c r="A408" s="64" t="s">
        <v>432</v>
      </c>
      <c r="B408" s="64" t="s">
        <v>433</v>
      </c>
      <c r="C408" s="65">
        <f>C409+C412+C423</f>
        <v>12078.17</v>
      </c>
      <c r="D408" s="65">
        <v>664</v>
      </c>
      <c r="E408" s="65">
        <v>4997.09</v>
      </c>
      <c r="F408" s="65">
        <f t="shared" si="92"/>
        <v>41.372906657217115</v>
      </c>
      <c r="G408" s="65">
        <f t="shared" si="93"/>
        <v>752.57379518072287</v>
      </c>
    </row>
    <row r="409" spans="1:7" hidden="1" x14ac:dyDescent="0.25">
      <c r="A409" s="64" t="s">
        <v>434</v>
      </c>
      <c r="B409" s="64" t="s">
        <v>435</v>
      </c>
      <c r="C409" s="65">
        <f>C410</f>
        <v>0</v>
      </c>
      <c r="D409" s="65">
        <f>D410</f>
        <v>0</v>
      </c>
      <c r="E409" s="65">
        <f t="shared" ref="E409" si="102">E410</f>
        <v>0</v>
      </c>
      <c r="F409" s="65" t="e">
        <f t="shared" si="92"/>
        <v>#DIV/0!</v>
      </c>
      <c r="G409" s="65" t="e">
        <f t="shared" si="93"/>
        <v>#DIV/0!</v>
      </c>
    </row>
    <row r="410" spans="1:7" hidden="1" x14ac:dyDescent="0.25">
      <c r="A410" s="64" t="s">
        <v>436</v>
      </c>
      <c r="B410" s="64" t="s">
        <v>437</v>
      </c>
      <c r="C410" s="65">
        <f>C411</f>
        <v>0</v>
      </c>
      <c r="D410" s="65">
        <f>D411</f>
        <v>0</v>
      </c>
      <c r="E410" s="65">
        <f t="shared" ref="E410" si="103">E411</f>
        <v>0</v>
      </c>
      <c r="F410" s="65" t="e">
        <f t="shared" si="92"/>
        <v>#DIV/0!</v>
      </c>
      <c r="G410" s="65" t="e">
        <f t="shared" si="93"/>
        <v>#DIV/0!</v>
      </c>
    </row>
    <row r="411" spans="1:7" ht="30" hidden="1" x14ac:dyDescent="0.25">
      <c r="A411" s="100" t="s">
        <v>438</v>
      </c>
      <c r="B411" s="100" t="s">
        <v>439</v>
      </c>
      <c r="C411" s="101">
        <v>0</v>
      </c>
      <c r="D411" s="101">
        <v>0</v>
      </c>
      <c r="E411" s="101">
        <v>0</v>
      </c>
      <c r="F411" s="65" t="e">
        <f t="shared" si="92"/>
        <v>#DIV/0!</v>
      </c>
      <c r="G411" s="65" t="e">
        <f t="shared" si="93"/>
        <v>#DIV/0!</v>
      </c>
    </row>
    <row r="412" spans="1:7" hidden="1" x14ac:dyDescent="0.25">
      <c r="A412" s="64" t="s">
        <v>440</v>
      </c>
      <c r="B412" s="64" t="s">
        <v>441</v>
      </c>
      <c r="C412" s="65">
        <f>C413+C416+C418+C420</f>
        <v>7462.17</v>
      </c>
      <c r="D412" s="65">
        <f>D413+D416+D418+D420</f>
        <v>0</v>
      </c>
      <c r="E412" s="65">
        <f t="shared" ref="E412" si="104">E413+E416+E418+E420</f>
        <v>0</v>
      </c>
      <c r="F412" s="65">
        <f t="shared" si="92"/>
        <v>0</v>
      </c>
      <c r="G412" s="65" t="e">
        <f t="shared" si="93"/>
        <v>#DIV/0!</v>
      </c>
    </row>
    <row r="413" spans="1:7" hidden="1" x14ac:dyDescent="0.25">
      <c r="A413" s="64" t="s">
        <v>442</v>
      </c>
      <c r="B413" s="64" t="s">
        <v>443</v>
      </c>
      <c r="C413" s="106">
        <f>C414+C415</f>
        <v>7462.17</v>
      </c>
      <c r="D413" s="106">
        <f>D414+D415</f>
        <v>0</v>
      </c>
      <c r="E413" s="106">
        <f t="shared" ref="E413" si="105">E414+E415</f>
        <v>0</v>
      </c>
      <c r="F413" s="65">
        <f t="shared" si="92"/>
        <v>0</v>
      </c>
      <c r="G413" s="65" t="e">
        <f t="shared" si="93"/>
        <v>#DIV/0!</v>
      </c>
    </row>
    <row r="414" spans="1:7" hidden="1" x14ac:dyDescent="0.25">
      <c r="A414" s="100" t="s">
        <v>444</v>
      </c>
      <c r="B414" s="100" t="s">
        <v>445</v>
      </c>
      <c r="C414" s="101">
        <v>7462.17</v>
      </c>
      <c r="D414" s="101">
        <v>0</v>
      </c>
      <c r="E414" s="101">
        <v>0</v>
      </c>
      <c r="F414" s="65">
        <f t="shared" si="92"/>
        <v>0</v>
      </c>
      <c r="G414" s="65" t="e">
        <f t="shared" si="93"/>
        <v>#DIV/0!</v>
      </c>
    </row>
    <row r="415" spans="1:7" hidden="1" x14ac:dyDescent="0.25">
      <c r="A415" s="100" t="s">
        <v>446</v>
      </c>
      <c r="B415" s="100" t="s">
        <v>447</v>
      </c>
      <c r="C415" s="101">
        <v>0</v>
      </c>
      <c r="D415" s="101">
        <v>0</v>
      </c>
      <c r="E415" s="101">
        <v>0</v>
      </c>
      <c r="F415" s="65" t="e">
        <f t="shared" si="92"/>
        <v>#DIV/0!</v>
      </c>
      <c r="G415" s="65" t="e">
        <f t="shared" si="93"/>
        <v>#DIV/0!</v>
      </c>
    </row>
    <row r="416" spans="1:7" hidden="1" x14ac:dyDescent="0.25">
      <c r="A416" s="64" t="s">
        <v>448</v>
      </c>
      <c r="B416" s="64" t="s">
        <v>449</v>
      </c>
      <c r="C416" s="106">
        <f>C417</f>
        <v>0</v>
      </c>
      <c r="D416" s="106">
        <f>D417</f>
        <v>0</v>
      </c>
      <c r="E416" s="106">
        <f t="shared" ref="E416" si="106">E417</f>
        <v>0</v>
      </c>
      <c r="F416" s="65" t="e">
        <f t="shared" si="92"/>
        <v>#DIV/0!</v>
      </c>
      <c r="G416" s="65" t="e">
        <f t="shared" si="93"/>
        <v>#DIV/0!</v>
      </c>
    </row>
    <row r="417" spans="1:7" hidden="1" x14ac:dyDescent="0.25">
      <c r="A417" s="100" t="s">
        <v>450</v>
      </c>
      <c r="B417" s="100" t="s">
        <v>451</v>
      </c>
      <c r="C417" s="101">
        <v>0</v>
      </c>
      <c r="D417" s="101">
        <v>0</v>
      </c>
      <c r="E417" s="101">
        <v>0</v>
      </c>
      <c r="F417" s="65" t="e">
        <f t="shared" si="92"/>
        <v>#DIV/0!</v>
      </c>
      <c r="G417" s="65" t="e">
        <f t="shared" si="93"/>
        <v>#DIV/0!</v>
      </c>
    </row>
    <row r="418" spans="1:7" hidden="1" x14ac:dyDescent="0.25">
      <c r="A418" s="64" t="s">
        <v>456</v>
      </c>
      <c r="B418" s="64" t="s">
        <v>457</v>
      </c>
      <c r="C418" s="106">
        <f>C419</f>
        <v>0</v>
      </c>
      <c r="D418" s="106">
        <f>D419</f>
        <v>0</v>
      </c>
      <c r="E418" s="106">
        <f t="shared" ref="E418" si="107">E419</f>
        <v>0</v>
      </c>
      <c r="F418" s="65" t="e">
        <f t="shared" si="92"/>
        <v>#DIV/0!</v>
      </c>
      <c r="G418" s="65" t="e">
        <f t="shared" si="93"/>
        <v>#DIV/0!</v>
      </c>
    </row>
    <row r="419" spans="1:7" hidden="1" x14ac:dyDescent="0.25">
      <c r="A419" s="100" t="s">
        <v>460</v>
      </c>
      <c r="B419" s="100" t="s">
        <v>461</v>
      </c>
      <c r="C419" s="101">
        <v>0</v>
      </c>
      <c r="D419" s="101">
        <v>0</v>
      </c>
      <c r="E419" s="101">
        <v>0</v>
      </c>
      <c r="F419" s="65" t="e">
        <f t="shared" si="92"/>
        <v>#DIV/0!</v>
      </c>
      <c r="G419" s="65" t="e">
        <f t="shared" si="93"/>
        <v>#DIV/0!</v>
      </c>
    </row>
    <row r="420" spans="1:7" hidden="1" x14ac:dyDescent="0.25">
      <c r="A420" s="64" t="s">
        <v>462</v>
      </c>
      <c r="B420" s="64" t="s">
        <v>463</v>
      </c>
      <c r="C420" s="106">
        <f>C421+C422</f>
        <v>0</v>
      </c>
      <c r="D420" s="106">
        <f>D421+D422</f>
        <v>0</v>
      </c>
      <c r="E420" s="106">
        <f t="shared" ref="E420" si="108">E421+E422</f>
        <v>0</v>
      </c>
      <c r="F420" s="65" t="e">
        <f t="shared" si="92"/>
        <v>#DIV/0!</v>
      </c>
      <c r="G420" s="65" t="e">
        <f t="shared" si="93"/>
        <v>#DIV/0!</v>
      </c>
    </row>
    <row r="421" spans="1:7" hidden="1" x14ac:dyDescent="0.25">
      <c r="A421" s="100" t="s">
        <v>464</v>
      </c>
      <c r="B421" s="100" t="s">
        <v>465</v>
      </c>
      <c r="C421" s="101">
        <v>0</v>
      </c>
      <c r="D421" s="101">
        <v>0</v>
      </c>
      <c r="E421" s="101">
        <v>0</v>
      </c>
      <c r="F421" s="65" t="e">
        <f t="shared" si="92"/>
        <v>#DIV/0!</v>
      </c>
      <c r="G421" s="65" t="e">
        <f t="shared" si="93"/>
        <v>#DIV/0!</v>
      </c>
    </row>
    <row r="422" spans="1:7" hidden="1" x14ac:dyDescent="0.25">
      <c r="A422" s="100" t="s">
        <v>468</v>
      </c>
      <c r="B422" s="100" t="s">
        <v>469</v>
      </c>
      <c r="C422" s="101">
        <v>0</v>
      </c>
      <c r="D422" s="101">
        <v>0</v>
      </c>
      <c r="E422" s="101">
        <v>0</v>
      </c>
      <c r="F422" s="65" t="e">
        <f t="shared" si="92"/>
        <v>#DIV/0!</v>
      </c>
      <c r="G422" s="65" t="e">
        <f t="shared" si="93"/>
        <v>#DIV/0!</v>
      </c>
    </row>
    <row r="423" spans="1:7" ht="26.25" hidden="1" x14ac:dyDescent="0.25">
      <c r="A423" s="64" t="s">
        <v>476</v>
      </c>
      <c r="B423" s="64" t="s">
        <v>477</v>
      </c>
      <c r="C423" s="65">
        <f>C424</f>
        <v>4616</v>
      </c>
      <c r="D423" s="65">
        <f>D424</f>
        <v>664</v>
      </c>
      <c r="E423" s="65">
        <f t="shared" ref="E423" si="109">E424</f>
        <v>0</v>
      </c>
      <c r="F423" s="65">
        <f t="shared" si="92"/>
        <v>0</v>
      </c>
      <c r="G423" s="65">
        <f t="shared" si="93"/>
        <v>0</v>
      </c>
    </row>
    <row r="424" spans="1:7" hidden="1" x14ac:dyDescent="0.25">
      <c r="A424" s="64" t="s">
        <v>478</v>
      </c>
      <c r="B424" s="64" t="s">
        <v>479</v>
      </c>
      <c r="C424" s="101">
        <f>C425</f>
        <v>4616</v>
      </c>
      <c r="D424" s="101">
        <f>D425</f>
        <v>664</v>
      </c>
      <c r="E424" s="101">
        <f t="shared" ref="E424" si="110">E425</f>
        <v>0</v>
      </c>
      <c r="F424" s="65">
        <f t="shared" si="92"/>
        <v>0</v>
      </c>
      <c r="G424" s="65">
        <f t="shared" si="93"/>
        <v>0</v>
      </c>
    </row>
    <row r="425" spans="1:7" hidden="1" x14ac:dyDescent="0.25">
      <c r="A425" s="100" t="s">
        <v>480</v>
      </c>
      <c r="B425" s="100" t="s">
        <v>479</v>
      </c>
      <c r="C425" s="101">
        <v>4616</v>
      </c>
      <c r="D425" s="101">
        <v>664</v>
      </c>
      <c r="E425" s="101">
        <v>0</v>
      </c>
      <c r="F425" s="65">
        <f t="shared" si="92"/>
        <v>0</v>
      </c>
      <c r="G425" s="65">
        <f t="shared" si="93"/>
        <v>0</v>
      </c>
    </row>
    <row r="426" spans="1:7" x14ac:dyDescent="0.25">
      <c r="A426" s="104" t="s">
        <v>526</v>
      </c>
      <c r="B426" s="104"/>
      <c r="C426" s="105">
        <f t="shared" ref="C426:D432" si="111">C427</f>
        <v>0</v>
      </c>
      <c r="D426" s="105">
        <f t="shared" si="111"/>
        <v>0</v>
      </c>
      <c r="E426" s="105">
        <f t="shared" ref="E426" si="112">E427</f>
        <v>0</v>
      </c>
      <c r="F426" s="65">
        <v>0</v>
      </c>
      <c r="G426" s="65">
        <v>0</v>
      </c>
    </row>
    <row r="427" spans="1:7" x14ac:dyDescent="0.25">
      <c r="A427" s="96" t="s">
        <v>502</v>
      </c>
      <c r="B427" s="96"/>
      <c r="C427" s="97">
        <f t="shared" si="111"/>
        <v>0</v>
      </c>
      <c r="D427" s="97">
        <f t="shared" si="111"/>
        <v>0</v>
      </c>
      <c r="E427" s="97">
        <f t="shared" ref="E427" si="113">E428</f>
        <v>0</v>
      </c>
      <c r="F427" s="65">
        <v>0</v>
      </c>
      <c r="G427" s="65">
        <v>0</v>
      </c>
    </row>
    <row r="428" spans="1:7" x14ac:dyDescent="0.25">
      <c r="A428" s="98" t="s">
        <v>503</v>
      </c>
      <c r="B428" s="98"/>
      <c r="C428" s="99">
        <f t="shared" si="111"/>
        <v>0</v>
      </c>
      <c r="D428" s="99">
        <f t="shared" si="111"/>
        <v>0</v>
      </c>
      <c r="E428" s="99">
        <f t="shared" ref="E428" si="114">E429</f>
        <v>0</v>
      </c>
      <c r="F428" s="65">
        <v>0</v>
      </c>
      <c r="G428" s="65">
        <v>0</v>
      </c>
    </row>
    <row r="429" spans="1:7" x14ac:dyDescent="0.25">
      <c r="A429" s="64" t="s">
        <v>428</v>
      </c>
      <c r="B429" s="64" t="s">
        <v>429</v>
      </c>
      <c r="C429" s="65">
        <f t="shared" si="111"/>
        <v>0</v>
      </c>
      <c r="D429" s="65">
        <f t="shared" si="111"/>
        <v>0</v>
      </c>
      <c r="E429" s="65">
        <f t="shared" ref="E429" si="115">E430</f>
        <v>0</v>
      </c>
      <c r="F429" s="65">
        <v>0</v>
      </c>
      <c r="G429" s="65">
        <v>0</v>
      </c>
    </row>
    <row r="430" spans="1:7" ht="17.25" customHeight="1" x14ac:dyDescent="0.25">
      <c r="A430" s="64" t="s">
        <v>432</v>
      </c>
      <c r="B430" s="64" t="s">
        <v>433</v>
      </c>
      <c r="C430" s="65">
        <v>0</v>
      </c>
      <c r="D430" s="65">
        <v>0</v>
      </c>
      <c r="E430" s="65">
        <f t="shared" ref="E430" si="116">E431</f>
        <v>0</v>
      </c>
      <c r="F430" s="65">
        <v>0</v>
      </c>
      <c r="G430" s="65">
        <v>0</v>
      </c>
    </row>
    <row r="431" spans="1:7" hidden="1" x14ac:dyDescent="0.25">
      <c r="A431" s="64" t="s">
        <v>434</v>
      </c>
      <c r="B431" s="64" t="s">
        <v>435</v>
      </c>
      <c r="C431" s="65">
        <f t="shared" si="111"/>
        <v>0</v>
      </c>
      <c r="D431" s="65">
        <f t="shared" si="111"/>
        <v>181</v>
      </c>
      <c r="E431" s="65">
        <f t="shared" ref="E431" si="117">E432</f>
        <v>0</v>
      </c>
      <c r="F431" s="65" t="e">
        <f t="shared" si="92"/>
        <v>#DIV/0!</v>
      </c>
      <c r="G431" s="65">
        <f t="shared" si="93"/>
        <v>0</v>
      </c>
    </row>
    <row r="432" spans="1:7" hidden="1" x14ac:dyDescent="0.25">
      <c r="A432" s="64" t="s">
        <v>436</v>
      </c>
      <c r="B432" s="64" t="s">
        <v>437</v>
      </c>
      <c r="C432" s="65">
        <f t="shared" si="111"/>
        <v>0</v>
      </c>
      <c r="D432" s="65">
        <f t="shared" si="111"/>
        <v>181</v>
      </c>
      <c r="E432" s="65">
        <f t="shared" ref="E432" si="118">E433</f>
        <v>0</v>
      </c>
      <c r="F432" s="65" t="e">
        <f t="shared" si="92"/>
        <v>#DIV/0!</v>
      </c>
      <c r="G432" s="65">
        <f t="shared" si="93"/>
        <v>0</v>
      </c>
    </row>
    <row r="433" spans="1:7" ht="30" hidden="1" x14ac:dyDescent="0.25">
      <c r="A433" s="100" t="s">
        <v>438</v>
      </c>
      <c r="B433" s="100" t="s">
        <v>439</v>
      </c>
      <c r="C433" s="101">
        <v>0</v>
      </c>
      <c r="D433" s="101">
        <v>181</v>
      </c>
      <c r="E433" s="101">
        <v>0</v>
      </c>
      <c r="F433" s="65" t="e">
        <f t="shared" si="92"/>
        <v>#DIV/0!</v>
      </c>
      <c r="G433" s="65">
        <f t="shared" si="93"/>
        <v>0</v>
      </c>
    </row>
    <row r="434" spans="1:7" x14ac:dyDescent="0.25">
      <c r="A434" s="104" t="s">
        <v>515</v>
      </c>
      <c r="B434" s="104"/>
      <c r="C434" s="105">
        <f t="shared" ref="C434:D440" si="119">C435</f>
        <v>0</v>
      </c>
      <c r="D434" s="105">
        <f t="shared" si="119"/>
        <v>0</v>
      </c>
      <c r="E434" s="105">
        <f t="shared" ref="E434" si="120">E435</f>
        <v>0</v>
      </c>
      <c r="F434" s="65">
        <v>0</v>
      </c>
      <c r="G434" s="65">
        <v>0</v>
      </c>
    </row>
    <row r="435" spans="1:7" x14ac:dyDescent="0.25">
      <c r="A435" s="96" t="s">
        <v>502</v>
      </c>
      <c r="B435" s="96"/>
      <c r="C435" s="97">
        <f t="shared" si="119"/>
        <v>0</v>
      </c>
      <c r="D435" s="97">
        <f t="shared" si="119"/>
        <v>0</v>
      </c>
      <c r="E435" s="97">
        <f t="shared" ref="E435" si="121">E436</f>
        <v>0</v>
      </c>
      <c r="F435" s="65">
        <v>0</v>
      </c>
      <c r="G435" s="65">
        <v>0</v>
      </c>
    </row>
    <row r="436" spans="1:7" x14ac:dyDescent="0.25">
      <c r="A436" s="98" t="s">
        <v>503</v>
      </c>
      <c r="B436" s="98"/>
      <c r="C436" s="99">
        <f t="shared" si="119"/>
        <v>0</v>
      </c>
      <c r="D436" s="99">
        <f t="shared" si="119"/>
        <v>0</v>
      </c>
      <c r="E436" s="99">
        <f t="shared" ref="E436" si="122">E437</f>
        <v>0</v>
      </c>
      <c r="F436" s="65">
        <v>0</v>
      </c>
      <c r="G436" s="65">
        <v>0</v>
      </c>
    </row>
    <row r="437" spans="1:7" x14ac:dyDescent="0.25">
      <c r="A437" s="64" t="s">
        <v>428</v>
      </c>
      <c r="B437" s="64" t="s">
        <v>429</v>
      </c>
      <c r="C437" s="65">
        <f t="shared" si="119"/>
        <v>0</v>
      </c>
      <c r="D437" s="65">
        <f t="shared" si="119"/>
        <v>0</v>
      </c>
      <c r="E437" s="65">
        <f t="shared" ref="E437" si="123">E438</f>
        <v>0</v>
      </c>
      <c r="F437" s="65">
        <v>0</v>
      </c>
      <c r="G437" s="65">
        <v>0</v>
      </c>
    </row>
    <row r="438" spans="1:7" ht="17.25" customHeight="1" x14ac:dyDescent="0.25">
      <c r="A438" s="64" t="s">
        <v>432</v>
      </c>
      <c r="B438" s="64" t="s">
        <v>433</v>
      </c>
      <c r="C438" s="65">
        <f t="shared" si="119"/>
        <v>0</v>
      </c>
      <c r="D438" s="65">
        <f t="shared" si="119"/>
        <v>0</v>
      </c>
      <c r="E438" s="65">
        <f t="shared" ref="E438" si="124">E439</f>
        <v>0</v>
      </c>
      <c r="F438" s="65">
        <v>0</v>
      </c>
      <c r="G438" s="65">
        <v>0</v>
      </c>
    </row>
    <row r="439" spans="1:7" hidden="1" x14ac:dyDescent="0.25">
      <c r="A439" s="64" t="s">
        <v>470</v>
      </c>
      <c r="B439" s="64" t="s">
        <v>471</v>
      </c>
      <c r="C439" s="65">
        <f t="shared" si="119"/>
        <v>0</v>
      </c>
      <c r="D439" s="65">
        <f t="shared" si="119"/>
        <v>0</v>
      </c>
      <c r="E439" s="65">
        <f t="shared" ref="E439" si="125">E440</f>
        <v>0</v>
      </c>
      <c r="F439" s="65" t="e">
        <f t="shared" si="92"/>
        <v>#DIV/0!</v>
      </c>
      <c r="G439" s="65" t="e">
        <f t="shared" si="93"/>
        <v>#DIV/0!</v>
      </c>
    </row>
    <row r="440" spans="1:7" hidden="1" x14ac:dyDescent="0.25">
      <c r="A440" s="64" t="s">
        <v>472</v>
      </c>
      <c r="B440" s="64" t="s">
        <v>473</v>
      </c>
      <c r="C440" s="65">
        <f t="shared" si="119"/>
        <v>0</v>
      </c>
      <c r="D440" s="65">
        <f t="shared" si="119"/>
        <v>0</v>
      </c>
      <c r="E440" s="65">
        <f t="shared" ref="E440" si="126">E441</f>
        <v>0</v>
      </c>
      <c r="F440" s="65" t="e">
        <f t="shared" si="92"/>
        <v>#DIV/0!</v>
      </c>
      <c r="G440" s="65" t="e">
        <f t="shared" si="93"/>
        <v>#DIV/0!</v>
      </c>
    </row>
    <row r="441" spans="1:7" hidden="1" x14ac:dyDescent="0.25">
      <c r="A441" s="100" t="s">
        <v>474</v>
      </c>
      <c r="B441" s="100" t="s">
        <v>475</v>
      </c>
      <c r="C441" s="101">
        <v>0</v>
      </c>
      <c r="D441" s="101">
        <v>0</v>
      </c>
      <c r="E441" s="101">
        <v>0</v>
      </c>
      <c r="F441" s="65" t="e">
        <f t="shared" si="92"/>
        <v>#DIV/0!</v>
      </c>
      <c r="G441" s="65" t="e">
        <f t="shared" si="93"/>
        <v>#DIV/0!</v>
      </c>
    </row>
    <row r="442" spans="1:7" x14ac:dyDescent="0.25">
      <c r="A442" s="104" t="s">
        <v>506</v>
      </c>
      <c r="B442" s="104"/>
      <c r="C442" s="105">
        <f t="shared" ref="C442:C444" si="127">C443</f>
        <v>0</v>
      </c>
      <c r="D442" s="105">
        <f t="shared" ref="D442:E444" si="128">D443</f>
        <v>0</v>
      </c>
      <c r="E442" s="105">
        <f t="shared" si="128"/>
        <v>0</v>
      </c>
      <c r="F442" s="65">
        <v>0</v>
      </c>
      <c r="G442" s="65">
        <v>0</v>
      </c>
    </row>
    <row r="443" spans="1:7" x14ac:dyDescent="0.25">
      <c r="A443" s="96" t="s">
        <v>502</v>
      </c>
      <c r="B443" s="96"/>
      <c r="C443" s="97">
        <f t="shared" si="127"/>
        <v>0</v>
      </c>
      <c r="D443" s="97">
        <f t="shared" si="128"/>
        <v>0</v>
      </c>
      <c r="E443" s="97">
        <f t="shared" si="128"/>
        <v>0</v>
      </c>
      <c r="F443" s="65">
        <v>0</v>
      </c>
      <c r="G443" s="65">
        <v>0</v>
      </c>
    </row>
    <row r="444" spans="1:7" x14ac:dyDescent="0.25">
      <c r="A444" s="98" t="s">
        <v>503</v>
      </c>
      <c r="B444" s="98"/>
      <c r="C444" s="99">
        <f t="shared" si="127"/>
        <v>0</v>
      </c>
      <c r="D444" s="99">
        <f t="shared" si="128"/>
        <v>0</v>
      </c>
      <c r="E444" s="99">
        <f t="shared" si="128"/>
        <v>0</v>
      </c>
      <c r="F444" s="65">
        <v>0</v>
      </c>
      <c r="G444" s="65">
        <v>0</v>
      </c>
    </row>
    <row r="445" spans="1:7" x14ac:dyDescent="0.25">
      <c r="A445" s="64" t="s">
        <v>428</v>
      </c>
      <c r="B445" s="64" t="s">
        <v>429</v>
      </c>
      <c r="C445" s="65">
        <f t="shared" ref="C445:C448" si="129">C446</f>
        <v>0</v>
      </c>
      <c r="D445" s="65">
        <f t="shared" ref="D445:E448" si="130">D446</f>
        <v>0</v>
      </c>
      <c r="E445" s="65">
        <f t="shared" si="130"/>
        <v>0</v>
      </c>
      <c r="F445" s="65">
        <v>0</v>
      </c>
      <c r="G445" s="65">
        <v>0</v>
      </c>
    </row>
    <row r="446" spans="1:7" x14ac:dyDescent="0.25">
      <c r="A446" s="64" t="s">
        <v>432</v>
      </c>
      <c r="B446" s="64" t="s">
        <v>433</v>
      </c>
      <c r="C446" s="65">
        <f t="shared" si="129"/>
        <v>0</v>
      </c>
      <c r="D446" s="65">
        <f t="shared" si="130"/>
        <v>0</v>
      </c>
      <c r="E446" s="65">
        <v>0</v>
      </c>
      <c r="F446" s="65">
        <v>0</v>
      </c>
      <c r="G446" s="65">
        <v>0</v>
      </c>
    </row>
    <row r="447" spans="1:7" hidden="1" x14ac:dyDescent="0.25">
      <c r="A447" s="64" t="s">
        <v>470</v>
      </c>
      <c r="B447" s="64" t="s">
        <v>471</v>
      </c>
      <c r="C447" s="65">
        <f t="shared" si="129"/>
        <v>0</v>
      </c>
      <c r="D447" s="65">
        <f t="shared" si="130"/>
        <v>0</v>
      </c>
      <c r="E447" s="65">
        <f t="shared" si="130"/>
        <v>2986263.19</v>
      </c>
      <c r="F447" s="65" t="e">
        <f t="shared" si="92"/>
        <v>#DIV/0!</v>
      </c>
      <c r="G447" s="65" t="e">
        <f t="shared" si="93"/>
        <v>#DIV/0!</v>
      </c>
    </row>
    <row r="448" spans="1:7" hidden="1" x14ac:dyDescent="0.25">
      <c r="A448" s="64" t="s">
        <v>472</v>
      </c>
      <c r="B448" s="64" t="s">
        <v>473</v>
      </c>
      <c r="C448" s="65">
        <f t="shared" si="129"/>
        <v>0</v>
      </c>
      <c r="D448" s="65">
        <f t="shared" si="130"/>
        <v>0</v>
      </c>
      <c r="E448" s="65">
        <f t="shared" si="130"/>
        <v>2986263.19</v>
      </c>
      <c r="F448" s="65" t="e">
        <f t="shared" si="92"/>
        <v>#DIV/0!</v>
      </c>
      <c r="G448" s="65" t="e">
        <f t="shared" si="93"/>
        <v>#DIV/0!</v>
      </c>
    </row>
    <row r="449" spans="1:7" hidden="1" x14ac:dyDescent="0.25">
      <c r="A449" s="100" t="s">
        <v>474</v>
      </c>
      <c r="B449" s="100" t="s">
        <v>475</v>
      </c>
      <c r="C449" s="101">
        <v>0</v>
      </c>
      <c r="D449" s="101">
        <v>0</v>
      </c>
      <c r="E449" s="101">
        <v>2986263.19</v>
      </c>
      <c r="F449" s="65" t="e">
        <f t="shared" si="92"/>
        <v>#DIV/0!</v>
      </c>
      <c r="G449" s="65" t="e">
        <f t="shared" si="93"/>
        <v>#DIV/0!</v>
      </c>
    </row>
    <row r="450" spans="1:7" x14ac:dyDescent="0.25">
      <c r="A450" s="102" t="s">
        <v>516</v>
      </c>
      <c r="B450" s="102"/>
      <c r="C450" s="103">
        <f t="shared" ref="C450:D457" si="131">C451</f>
        <v>0</v>
      </c>
      <c r="D450" s="103">
        <f t="shared" si="131"/>
        <v>0</v>
      </c>
      <c r="E450" s="103">
        <f t="shared" ref="E450" si="132">E451</f>
        <v>0</v>
      </c>
      <c r="F450" s="65">
        <v>0</v>
      </c>
      <c r="G450" s="65">
        <v>0</v>
      </c>
    </row>
    <row r="451" spans="1:7" x14ac:dyDescent="0.25">
      <c r="A451" s="104" t="s">
        <v>505</v>
      </c>
      <c r="B451" s="104"/>
      <c r="C451" s="105">
        <f t="shared" si="131"/>
        <v>0</v>
      </c>
      <c r="D451" s="105">
        <f t="shared" si="131"/>
        <v>0</v>
      </c>
      <c r="E451" s="105">
        <f t="shared" ref="E451" si="133">E452</f>
        <v>0</v>
      </c>
      <c r="F451" s="65">
        <v>0</v>
      </c>
      <c r="G451" s="65">
        <v>0</v>
      </c>
    </row>
    <row r="452" spans="1:7" x14ac:dyDescent="0.25">
      <c r="A452" s="96" t="s">
        <v>502</v>
      </c>
      <c r="B452" s="96"/>
      <c r="C452" s="97">
        <f t="shared" si="131"/>
        <v>0</v>
      </c>
      <c r="D452" s="97">
        <f t="shared" si="131"/>
        <v>0</v>
      </c>
      <c r="E452" s="97">
        <f t="shared" ref="E452" si="134">E453</f>
        <v>0</v>
      </c>
      <c r="F452" s="65">
        <v>0</v>
      </c>
      <c r="G452" s="65">
        <v>0</v>
      </c>
    </row>
    <row r="453" spans="1:7" x14ac:dyDescent="0.25">
      <c r="A453" s="98" t="s">
        <v>503</v>
      </c>
      <c r="B453" s="98"/>
      <c r="C453" s="99">
        <f t="shared" si="131"/>
        <v>0</v>
      </c>
      <c r="D453" s="99">
        <f t="shared" si="131"/>
        <v>0</v>
      </c>
      <c r="E453" s="99">
        <f t="shared" ref="E453" si="135">E454</f>
        <v>0</v>
      </c>
      <c r="F453" s="65">
        <v>0</v>
      </c>
      <c r="G453" s="65">
        <v>0</v>
      </c>
    </row>
    <row r="454" spans="1:7" x14ac:dyDescent="0.25">
      <c r="A454" s="64" t="s">
        <v>428</v>
      </c>
      <c r="B454" s="64" t="s">
        <v>429</v>
      </c>
      <c r="C454" s="65">
        <f t="shared" si="131"/>
        <v>0</v>
      </c>
      <c r="D454" s="65">
        <f t="shared" si="131"/>
        <v>0</v>
      </c>
      <c r="E454" s="65">
        <f t="shared" ref="E454" si="136">E455</f>
        <v>0</v>
      </c>
      <c r="F454" s="65">
        <v>0</v>
      </c>
      <c r="G454" s="65">
        <v>0</v>
      </c>
    </row>
    <row r="455" spans="1:7" ht="18" customHeight="1" x14ac:dyDescent="0.25">
      <c r="A455" s="64" t="s">
        <v>432</v>
      </c>
      <c r="B455" s="64" t="s">
        <v>433</v>
      </c>
      <c r="C455" s="65">
        <f t="shared" si="131"/>
        <v>0</v>
      </c>
      <c r="D455" s="65">
        <f t="shared" si="131"/>
        <v>0</v>
      </c>
      <c r="E455" s="65">
        <f t="shared" ref="E455" si="137">E456</f>
        <v>0</v>
      </c>
      <c r="F455" s="65">
        <v>0</v>
      </c>
      <c r="G455" s="65">
        <v>0</v>
      </c>
    </row>
    <row r="456" spans="1:7" hidden="1" x14ac:dyDescent="0.25">
      <c r="A456" s="64" t="s">
        <v>440</v>
      </c>
      <c r="B456" s="64" t="s">
        <v>441</v>
      </c>
      <c r="C456" s="65">
        <f t="shared" si="131"/>
        <v>0</v>
      </c>
      <c r="D456" s="65">
        <f t="shared" si="131"/>
        <v>0</v>
      </c>
      <c r="E456" s="65">
        <f t="shared" ref="E456" si="138">E457</f>
        <v>0</v>
      </c>
      <c r="F456" s="65" t="e">
        <f t="shared" si="92"/>
        <v>#DIV/0!</v>
      </c>
      <c r="G456" s="65" t="e">
        <f t="shared" si="93"/>
        <v>#DIV/0!</v>
      </c>
    </row>
    <row r="457" spans="1:7" hidden="1" x14ac:dyDescent="0.25">
      <c r="A457" s="64" t="s">
        <v>442</v>
      </c>
      <c r="B457" s="64" t="s">
        <v>443</v>
      </c>
      <c r="C457" s="65">
        <f t="shared" si="131"/>
        <v>0</v>
      </c>
      <c r="D457" s="65">
        <f t="shared" si="131"/>
        <v>0</v>
      </c>
      <c r="E457" s="65">
        <f t="shared" ref="E457" si="139">E458</f>
        <v>0</v>
      </c>
      <c r="F457" s="65" t="e">
        <f t="shared" si="92"/>
        <v>#DIV/0!</v>
      </c>
      <c r="G457" s="65" t="e">
        <f t="shared" si="93"/>
        <v>#DIV/0!</v>
      </c>
    </row>
    <row r="458" spans="1:7" hidden="1" x14ac:dyDescent="0.25">
      <c r="A458" s="100" t="s">
        <v>444</v>
      </c>
      <c r="B458" s="100" t="s">
        <v>445</v>
      </c>
      <c r="C458" s="101">
        <v>0</v>
      </c>
      <c r="D458" s="101">
        <v>0</v>
      </c>
      <c r="E458" s="101">
        <v>0</v>
      </c>
      <c r="F458" s="65" t="e">
        <f t="shared" si="92"/>
        <v>#DIV/0!</v>
      </c>
      <c r="G458" s="65" t="e">
        <f t="shared" si="93"/>
        <v>#DIV/0!</v>
      </c>
    </row>
    <row r="459" spans="1:7" x14ac:dyDescent="0.25">
      <c r="A459" s="102" t="s">
        <v>517</v>
      </c>
      <c r="B459" s="102"/>
      <c r="C459" s="103">
        <f>C460+C468</f>
        <v>6247.83</v>
      </c>
      <c r="D459" s="103">
        <f>D460+D468</f>
        <v>5973</v>
      </c>
      <c r="E459" s="103">
        <f t="shared" ref="E459" si="140">E460+E468</f>
        <v>6281.01</v>
      </c>
      <c r="F459" s="65">
        <f t="shared" si="92"/>
        <v>100.53106438555466</v>
      </c>
      <c r="G459" s="65">
        <f t="shared" si="93"/>
        <v>105.15670517327975</v>
      </c>
    </row>
    <row r="460" spans="1:7" x14ac:dyDescent="0.25">
      <c r="A460" s="104" t="s">
        <v>525</v>
      </c>
      <c r="B460" s="104"/>
      <c r="C460" s="105">
        <f t="shared" ref="C460:D466" si="141">C461</f>
        <v>0</v>
      </c>
      <c r="D460" s="105">
        <f t="shared" si="141"/>
        <v>0</v>
      </c>
      <c r="E460" s="105">
        <f t="shared" ref="E460" si="142">E461</f>
        <v>0</v>
      </c>
      <c r="F460" s="65">
        <v>0</v>
      </c>
      <c r="G460" s="65">
        <v>0</v>
      </c>
    </row>
    <row r="461" spans="1:7" x14ac:dyDescent="0.25">
      <c r="A461" s="96" t="s">
        <v>502</v>
      </c>
      <c r="B461" s="96"/>
      <c r="C461" s="97">
        <f t="shared" si="141"/>
        <v>0</v>
      </c>
      <c r="D461" s="97">
        <f t="shared" si="141"/>
        <v>0</v>
      </c>
      <c r="E461" s="97">
        <f t="shared" ref="E461" si="143">E462</f>
        <v>0</v>
      </c>
      <c r="F461" s="65">
        <v>0</v>
      </c>
      <c r="G461" s="65">
        <v>0</v>
      </c>
    </row>
    <row r="462" spans="1:7" x14ac:dyDescent="0.25">
      <c r="A462" s="98" t="s">
        <v>503</v>
      </c>
      <c r="B462" s="98"/>
      <c r="C462" s="99">
        <f t="shared" si="141"/>
        <v>0</v>
      </c>
      <c r="D462" s="99">
        <f t="shared" si="141"/>
        <v>0</v>
      </c>
      <c r="E462" s="99">
        <f t="shared" ref="E462" si="144">E463</f>
        <v>0</v>
      </c>
      <c r="F462" s="65">
        <v>0</v>
      </c>
      <c r="G462" s="65">
        <v>0</v>
      </c>
    </row>
    <row r="463" spans="1:7" x14ac:dyDescent="0.25">
      <c r="A463" s="64" t="s">
        <v>175</v>
      </c>
      <c r="B463" s="64" t="s">
        <v>176</v>
      </c>
      <c r="C463" s="65">
        <f t="shared" si="141"/>
        <v>0</v>
      </c>
      <c r="D463" s="65">
        <f t="shared" si="141"/>
        <v>0</v>
      </c>
      <c r="E463" s="65">
        <f t="shared" ref="E463" si="145">E464</f>
        <v>0</v>
      </c>
      <c r="F463" s="65">
        <v>0</v>
      </c>
      <c r="G463" s="65">
        <v>0</v>
      </c>
    </row>
    <row r="464" spans="1:7" x14ac:dyDescent="0.25">
      <c r="A464" s="64" t="s">
        <v>217</v>
      </c>
      <c r="B464" s="64" t="s">
        <v>218</v>
      </c>
      <c r="C464" s="65">
        <f t="shared" si="141"/>
        <v>0</v>
      </c>
      <c r="D464" s="65">
        <f t="shared" si="141"/>
        <v>0</v>
      </c>
      <c r="E464" s="65">
        <f t="shared" ref="E464" si="146">E465</f>
        <v>0</v>
      </c>
      <c r="F464" s="65">
        <v>0</v>
      </c>
      <c r="G464" s="65">
        <v>0</v>
      </c>
    </row>
    <row r="465" spans="1:7" hidden="1" x14ac:dyDescent="0.25">
      <c r="A465" s="64" t="s">
        <v>250</v>
      </c>
      <c r="B465" s="64" t="s">
        <v>251</v>
      </c>
      <c r="C465" s="65">
        <f t="shared" si="141"/>
        <v>0</v>
      </c>
      <c r="D465" s="65">
        <f t="shared" si="141"/>
        <v>0</v>
      </c>
      <c r="E465" s="65">
        <f t="shared" ref="E465" si="147">E466</f>
        <v>0</v>
      </c>
      <c r="F465" s="65" t="e">
        <f t="shared" ref="F465:F524" si="148">E465/C465*100</f>
        <v>#DIV/0!</v>
      </c>
      <c r="G465" s="65" t="e">
        <f t="shared" ref="G465:G519" si="149">E465/D465*100</f>
        <v>#DIV/0!</v>
      </c>
    </row>
    <row r="466" spans="1:7" hidden="1" x14ac:dyDescent="0.25">
      <c r="A466" s="64" t="s">
        <v>264</v>
      </c>
      <c r="B466" s="64" t="s">
        <v>265</v>
      </c>
      <c r="C466" s="65">
        <f t="shared" si="141"/>
        <v>0</v>
      </c>
      <c r="D466" s="65">
        <f t="shared" si="141"/>
        <v>0</v>
      </c>
      <c r="E466" s="65">
        <f t="shared" ref="E466" si="150">E467</f>
        <v>0</v>
      </c>
      <c r="F466" s="65" t="e">
        <f t="shared" si="148"/>
        <v>#DIV/0!</v>
      </c>
      <c r="G466" s="65" t="e">
        <f t="shared" si="149"/>
        <v>#DIV/0!</v>
      </c>
    </row>
    <row r="467" spans="1:7" hidden="1" x14ac:dyDescent="0.25">
      <c r="A467" s="100" t="s">
        <v>266</v>
      </c>
      <c r="B467" s="100" t="s">
        <v>267</v>
      </c>
      <c r="C467" s="101">
        <v>0</v>
      </c>
      <c r="D467" s="101">
        <v>0</v>
      </c>
      <c r="E467" s="101">
        <v>0</v>
      </c>
      <c r="F467" s="65" t="e">
        <f t="shared" si="148"/>
        <v>#DIV/0!</v>
      </c>
      <c r="G467" s="65" t="e">
        <f t="shared" si="149"/>
        <v>#DIV/0!</v>
      </c>
    </row>
    <row r="468" spans="1:7" x14ac:dyDescent="0.25">
      <c r="A468" s="104" t="s">
        <v>506</v>
      </c>
      <c r="B468" s="104"/>
      <c r="C468" s="105">
        <f t="shared" ref="C468:D474" si="151">C469</f>
        <v>6247.83</v>
      </c>
      <c r="D468" s="105">
        <f t="shared" si="151"/>
        <v>5973</v>
      </c>
      <c r="E468" s="105">
        <f t="shared" ref="E468" si="152">E469</f>
        <v>6281.01</v>
      </c>
      <c r="F468" s="65">
        <f t="shared" si="148"/>
        <v>100.53106438555466</v>
      </c>
      <c r="G468" s="65">
        <f t="shared" si="149"/>
        <v>105.15670517327975</v>
      </c>
    </row>
    <row r="469" spans="1:7" x14ac:dyDescent="0.25">
      <c r="A469" s="96" t="s">
        <v>502</v>
      </c>
      <c r="B469" s="96"/>
      <c r="C469" s="97">
        <f t="shared" si="151"/>
        <v>6247.83</v>
      </c>
      <c r="D469" s="97">
        <f t="shared" si="151"/>
        <v>5973</v>
      </c>
      <c r="E469" s="97">
        <f t="shared" ref="E469" si="153">E470</f>
        <v>6281.01</v>
      </c>
      <c r="F469" s="65">
        <f t="shared" si="148"/>
        <v>100.53106438555466</v>
      </c>
      <c r="G469" s="65">
        <f t="shared" si="149"/>
        <v>105.15670517327975</v>
      </c>
    </row>
    <row r="470" spans="1:7" x14ac:dyDescent="0.25">
      <c r="A470" s="76" t="s">
        <v>503</v>
      </c>
      <c r="B470" s="76"/>
      <c r="C470" s="77">
        <f t="shared" si="151"/>
        <v>6247.83</v>
      </c>
      <c r="D470" s="77">
        <f t="shared" si="151"/>
        <v>5973</v>
      </c>
      <c r="E470" s="77">
        <f t="shared" ref="E470" si="154">E471</f>
        <v>6281.01</v>
      </c>
      <c r="F470" s="65">
        <f t="shared" si="148"/>
        <v>100.53106438555466</v>
      </c>
      <c r="G470" s="65">
        <f t="shared" si="149"/>
        <v>105.15670517327975</v>
      </c>
    </row>
    <row r="471" spans="1:7" x14ac:dyDescent="0.25">
      <c r="A471" s="64" t="s">
        <v>175</v>
      </c>
      <c r="B471" s="64" t="s">
        <v>176</v>
      </c>
      <c r="C471" s="65">
        <f t="shared" si="151"/>
        <v>6247.83</v>
      </c>
      <c r="D471" s="65">
        <f t="shared" si="151"/>
        <v>5973</v>
      </c>
      <c r="E471" s="65">
        <f t="shared" ref="E471" si="155">E472</f>
        <v>6281.01</v>
      </c>
      <c r="F471" s="65">
        <f t="shared" si="148"/>
        <v>100.53106438555466</v>
      </c>
      <c r="G471" s="65">
        <f t="shared" si="149"/>
        <v>105.15670517327975</v>
      </c>
    </row>
    <row r="472" spans="1:7" x14ac:dyDescent="0.25">
      <c r="A472" s="64" t="s">
        <v>217</v>
      </c>
      <c r="B472" s="64" t="s">
        <v>218</v>
      </c>
      <c r="C472" s="65">
        <f t="shared" si="151"/>
        <v>6247.83</v>
      </c>
      <c r="D472" s="65">
        <f t="shared" si="151"/>
        <v>5973</v>
      </c>
      <c r="E472" s="65">
        <v>6281.01</v>
      </c>
      <c r="F472" s="65">
        <f t="shared" si="148"/>
        <v>100.53106438555466</v>
      </c>
      <c r="G472" s="65">
        <f t="shared" si="149"/>
        <v>105.15670517327975</v>
      </c>
    </row>
    <row r="473" spans="1:7" hidden="1" x14ac:dyDescent="0.25">
      <c r="A473" s="64" t="s">
        <v>250</v>
      </c>
      <c r="B473" s="64" t="s">
        <v>251</v>
      </c>
      <c r="C473" s="65">
        <f t="shared" si="151"/>
        <v>6247.83</v>
      </c>
      <c r="D473" s="65">
        <f t="shared" si="151"/>
        <v>5973</v>
      </c>
      <c r="E473" s="65">
        <f t="shared" ref="E473" si="156">E474</f>
        <v>5973</v>
      </c>
      <c r="F473" s="65">
        <f t="shared" si="148"/>
        <v>95.601192734117291</v>
      </c>
      <c r="G473" s="65">
        <f t="shared" si="149"/>
        <v>100</v>
      </c>
    </row>
    <row r="474" spans="1:7" hidden="1" x14ac:dyDescent="0.25">
      <c r="A474" s="64" t="s">
        <v>264</v>
      </c>
      <c r="B474" s="64" t="s">
        <v>265</v>
      </c>
      <c r="C474" s="65">
        <f t="shared" si="151"/>
        <v>6247.83</v>
      </c>
      <c r="D474" s="65">
        <f t="shared" si="151"/>
        <v>5973</v>
      </c>
      <c r="E474" s="65">
        <f t="shared" ref="E474" si="157">E475</f>
        <v>5973</v>
      </c>
      <c r="F474" s="65">
        <f t="shared" si="148"/>
        <v>95.601192734117291</v>
      </c>
      <c r="G474" s="65">
        <f t="shared" si="149"/>
        <v>100</v>
      </c>
    </row>
    <row r="475" spans="1:7" hidden="1" x14ac:dyDescent="0.25">
      <c r="A475" s="78" t="s">
        <v>266</v>
      </c>
      <c r="B475" s="78" t="s">
        <v>267</v>
      </c>
      <c r="C475" s="59">
        <v>6247.83</v>
      </c>
      <c r="D475" s="59">
        <v>5973</v>
      </c>
      <c r="E475" s="59">
        <v>5973</v>
      </c>
      <c r="F475" s="65">
        <f t="shared" si="148"/>
        <v>95.601192734117291</v>
      </c>
      <c r="G475" s="65">
        <f t="shared" si="149"/>
        <v>100</v>
      </c>
    </row>
    <row r="476" spans="1:7" x14ac:dyDescent="0.25">
      <c r="A476" s="70" t="s">
        <v>518</v>
      </c>
      <c r="B476" s="70"/>
      <c r="C476" s="71">
        <f>C477+C486</f>
        <v>26529.599999999999</v>
      </c>
      <c r="D476" s="71">
        <f>D477+D486</f>
        <v>12963</v>
      </c>
      <c r="E476" s="71">
        <f t="shared" ref="E476" si="158">E477+E486</f>
        <v>7943.08</v>
      </c>
      <c r="F476" s="65">
        <f t="shared" si="148"/>
        <v>29.940443881551175</v>
      </c>
      <c r="G476" s="65">
        <f t="shared" si="149"/>
        <v>61.275013499961432</v>
      </c>
    </row>
    <row r="477" spans="1:7" x14ac:dyDescent="0.25">
      <c r="A477" s="72" t="s">
        <v>525</v>
      </c>
      <c r="B477" s="72"/>
      <c r="C477" s="73">
        <f t="shared" ref="C477:D482" si="159">C478</f>
        <v>0</v>
      </c>
      <c r="D477" s="73">
        <f t="shared" si="159"/>
        <v>0</v>
      </c>
      <c r="E477" s="73">
        <f t="shared" ref="E477" si="160">E478</f>
        <v>0</v>
      </c>
      <c r="F477" s="65">
        <v>0</v>
      </c>
      <c r="G477" s="65">
        <v>0</v>
      </c>
    </row>
    <row r="478" spans="1:7" x14ac:dyDescent="0.25">
      <c r="A478" s="74" t="s">
        <v>502</v>
      </c>
      <c r="B478" s="74"/>
      <c r="C478" s="75">
        <f t="shared" si="159"/>
        <v>0</v>
      </c>
      <c r="D478" s="75">
        <f t="shared" si="159"/>
        <v>0</v>
      </c>
      <c r="E478" s="75">
        <f t="shared" ref="E478" si="161">E479</f>
        <v>0</v>
      </c>
      <c r="F478" s="65">
        <v>0</v>
      </c>
      <c r="G478" s="65">
        <v>0</v>
      </c>
    </row>
    <row r="479" spans="1:7" x14ac:dyDescent="0.25">
      <c r="A479" s="76" t="s">
        <v>503</v>
      </c>
      <c r="B479" s="76"/>
      <c r="C479" s="77">
        <f t="shared" si="159"/>
        <v>0</v>
      </c>
      <c r="D479" s="77">
        <f t="shared" si="159"/>
        <v>0</v>
      </c>
      <c r="E479" s="77">
        <f t="shared" ref="E479" si="162">E480</f>
        <v>0</v>
      </c>
      <c r="F479" s="65">
        <v>0</v>
      </c>
      <c r="G479" s="65">
        <v>0</v>
      </c>
    </row>
    <row r="480" spans="1:7" x14ac:dyDescent="0.25">
      <c r="A480" s="64" t="s">
        <v>175</v>
      </c>
      <c r="B480" s="64" t="s">
        <v>176</v>
      </c>
      <c r="C480" s="65">
        <f t="shared" si="159"/>
        <v>0</v>
      </c>
      <c r="D480" s="65">
        <f t="shared" si="159"/>
        <v>0</v>
      </c>
      <c r="E480" s="65">
        <f t="shared" ref="E480" si="163">E481</f>
        <v>0</v>
      </c>
      <c r="F480" s="65">
        <v>0</v>
      </c>
      <c r="G480" s="65">
        <v>0</v>
      </c>
    </row>
    <row r="481" spans="1:7" x14ac:dyDescent="0.25">
      <c r="A481" s="64" t="s">
        <v>217</v>
      </c>
      <c r="B481" s="64" t="s">
        <v>218</v>
      </c>
      <c r="C481" s="65">
        <v>0</v>
      </c>
      <c r="D481" s="65">
        <f t="shared" si="159"/>
        <v>0</v>
      </c>
      <c r="E481" s="65">
        <f t="shared" ref="E481" si="164">E482</f>
        <v>0</v>
      </c>
      <c r="F481" s="65">
        <v>0</v>
      </c>
      <c r="G481" s="65">
        <v>0</v>
      </c>
    </row>
    <row r="482" spans="1:7" hidden="1" x14ac:dyDescent="0.25">
      <c r="A482" s="64" t="s">
        <v>219</v>
      </c>
      <c r="B482" s="64" t="s">
        <v>220</v>
      </c>
      <c r="C482" s="65">
        <f t="shared" si="159"/>
        <v>0</v>
      </c>
      <c r="D482" s="65">
        <f t="shared" si="159"/>
        <v>0</v>
      </c>
      <c r="E482" s="65">
        <f t="shared" ref="E482" si="165">E483</f>
        <v>0</v>
      </c>
      <c r="F482" s="65" t="e">
        <f t="shared" si="148"/>
        <v>#DIV/0!</v>
      </c>
      <c r="G482" s="65" t="e">
        <f t="shared" si="149"/>
        <v>#DIV/0!</v>
      </c>
    </row>
    <row r="483" spans="1:7" hidden="1" x14ac:dyDescent="0.25">
      <c r="A483" s="64" t="s">
        <v>221</v>
      </c>
      <c r="B483" s="64" t="s">
        <v>222</v>
      </c>
      <c r="C483" s="65">
        <f>C484+C485</f>
        <v>0</v>
      </c>
      <c r="D483" s="65">
        <f>D484+D485</f>
        <v>0</v>
      </c>
      <c r="E483" s="65">
        <f t="shared" ref="E483" si="166">E484+E485</f>
        <v>0</v>
      </c>
      <c r="F483" s="65" t="e">
        <f t="shared" si="148"/>
        <v>#DIV/0!</v>
      </c>
      <c r="G483" s="65" t="e">
        <f t="shared" si="149"/>
        <v>#DIV/0!</v>
      </c>
    </row>
    <row r="484" spans="1:7" ht="17.25" hidden="1" customHeight="1" x14ac:dyDescent="0.25">
      <c r="A484" s="78" t="s">
        <v>229</v>
      </c>
      <c r="B484" s="78" t="s">
        <v>230</v>
      </c>
      <c r="C484" s="59">
        <v>0</v>
      </c>
      <c r="D484" s="59">
        <v>0</v>
      </c>
      <c r="E484" s="59">
        <v>0</v>
      </c>
      <c r="F484" s="65" t="e">
        <f t="shared" si="148"/>
        <v>#DIV/0!</v>
      </c>
      <c r="G484" s="65" t="e">
        <f t="shared" si="149"/>
        <v>#DIV/0!</v>
      </c>
    </row>
    <row r="485" spans="1:7" ht="18.75" hidden="1" customHeight="1" x14ac:dyDescent="0.25">
      <c r="A485" s="78" t="s">
        <v>233</v>
      </c>
      <c r="B485" s="78" t="s">
        <v>234</v>
      </c>
      <c r="C485" s="59">
        <v>0</v>
      </c>
      <c r="D485" s="59">
        <v>0</v>
      </c>
      <c r="E485" s="59">
        <v>0</v>
      </c>
      <c r="F485" s="65" t="e">
        <f t="shared" si="148"/>
        <v>#DIV/0!</v>
      </c>
      <c r="G485" s="65" t="e">
        <f t="shared" si="149"/>
        <v>#DIV/0!</v>
      </c>
    </row>
    <row r="486" spans="1:7" x14ac:dyDescent="0.25">
      <c r="A486" s="72" t="s">
        <v>523</v>
      </c>
      <c r="B486" s="72"/>
      <c r="C486" s="73">
        <f t="shared" ref="C486:D489" si="167">C487</f>
        <v>26529.599999999999</v>
      </c>
      <c r="D486" s="73">
        <f t="shared" si="167"/>
        <v>12963</v>
      </c>
      <c r="E486" s="73">
        <f t="shared" ref="E486:E489" si="168">E487</f>
        <v>7943.08</v>
      </c>
      <c r="F486" s="65">
        <f t="shared" si="148"/>
        <v>29.940443881551175</v>
      </c>
      <c r="G486" s="65">
        <f t="shared" si="149"/>
        <v>61.275013499961432</v>
      </c>
    </row>
    <row r="487" spans="1:7" x14ac:dyDescent="0.25">
      <c r="A487" s="74" t="s">
        <v>502</v>
      </c>
      <c r="B487" s="74"/>
      <c r="C487" s="75">
        <f t="shared" si="167"/>
        <v>26529.599999999999</v>
      </c>
      <c r="D487" s="75">
        <f t="shared" si="167"/>
        <v>12963</v>
      </c>
      <c r="E487" s="75">
        <f t="shared" si="168"/>
        <v>7943.08</v>
      </c>
      <c r="F487" s="65">
        <f t="shared" si="148"/>
        <v>29.940443881551175</v>
      </c>
      <c r="G487" s="65">
        <f t="shared" si="149"/>
        <v>61.275013499961432</v>
      </c>
    </row>
    <row r="488" spans="1:7" x14ac:dyDescent="0.25">
      <c r="A488" s="76" t="s">
        <v>503</v>
      </c>
      <c r="B488" s="76"/>
      <c r="C488" s="77">
        <f>C489+C499</f>
        <v>26529.599999999999</v>
      </c>
      <c r="D488" s="77">
        <f t="shared" si="167"/>
        <v>12963</v>
      </c>
      <c r="E488" s="77">
        <f t="shared" si="168"/>
        <v>7943.08</v>
      </c>
      <c r="F488" s="65">
        <f t="shared" si="148"/>
        <v>29.940443881551175</v>
      </c>
      <c r="G488" s="65">
        <f t="shared" si="149"/>
        <v>61.275013499961432</v>
      </c>
    </row>
    <row r="489" spans="1:7" x14ac:dyDescent="0.25">
      <c r="A489" s="64" t="s">
        <v>175</v>
      </c>
      <c r="B489" s="64" t="s">
        <v>176</v>
      </c>
      <c r="C489" s="65">
        <f t="shared" si="167"/>
        <v>18260.11</v>
      </c>
      <c r="D489" s="65">
        <f t="shared" si="167"/>
        <v>12963</v>
      </c>
      <c r="E489" s="65">
        <f t="shared" si="168"/>
        <v>7943.08</v>
      </c>
      <c r="F489" s="65">
        <f t="shared" si="148"/>
        <v>43.49962842502044</v>
      </c>
      <c r="G489" s="65">
        <f t="shared" si="149"/>
        <v>61.275013499961432</v>
      </c>
    </row>
    <row r="490" spans="1:7" x14ac:dyDescent="0.25">
      <c r="A490" s="64" t="s">
        <v>217</v>
      </c>
      <c r="B490" s="64" t="s">
        <v>218</v>
      </c>
      <c r="C490" s="65">
        <v>18260.11</v>
      </c>
      <c r="D490" s="65">
        <v>12963</v>
      </c>
      <c r="E490" s="65">
        <v>7943.08</v>
      </c>
      <c r="F490" s="65">
        <f t="shared" si="148"/>
        <v>43.49962842502044</v>
      </c>
      <c r="G490" s="65">
        <f t="shared" si="149"/>
        <v>61.275013499961432</v>
      </c>
    </row>
    <row r="491" spans="1:7" hidden="1" x14ac:dyDescent="0.25">
      <c r="A491" s="64" t="s">
        <v>219</v>
      </c>
      <c r="B491" s="64" t="s">
        <v>220</v>
      </c>
      <c r="C491" s="65">
        <f>C492+C497</f>
        <v>0</v>
      </c>
      <c r="D491" s="65">
        <f>D492+D497</f>
        <v>7963</v>
      </c>
      <c r="E491" s="65">
        <f t="shared" ref="E491" si="169">E492+E497</f>
        <v>0</v>
      </c>
      <c r="F491" s="65" t="e">
        <f t="shared" si="148"/>
        <v>#DIV/0!</v>
      </c>
      <c r="G491" s="65">
        <f t="shared" si="149"/>
        <v>0</v>
      </c>
    </row>
    <row r="492" spans="1:7" hidden="1" x14ac:dyDescent="0.25">
      <c r="A492" s="64" t="s">
        <v>221</v>
      </c>
      <c r="B492" s="64" t="s">
        <v>222</v>
      </c>
      <c r="C492" s="65">
        <f>C493+C494+C495+C496</f>
        <v>0</v>
      </c>
      <c r="D492" s="65">
        <f>D493+D494+D495+D496</f>
        <v>1991</v>
      </c>
      <c r="E492" s="65">
        <f t="shared" ref="E492" si="170">E493+E494+E495+E496</f>
        <v>0</v>
      </c>
      <c r="F492" s="65" t="e">
        <f t="shared" si="148"/>
        <v>#DIV/0!</v>
      </c>
      <c r="G492" s="65">
        <f t="shared" si="149"/>
        <v>0</v>
      </c>
    </row>
    <row r="493" spans="1:7" hidden="1" x14ac:dyDescent="0.25">
      <c r="A493" s="78" t="s">
        <v>225</v>
      </c>
      <c r="B493" s="78" t="s">
        <v>226</v>
      </c>
      <c r="C493" s="59">
        <v>0</v>
      </c>
      <c r="D493" s="59">
        <v>0</v>
      </c>
      <c r="E493" s="59">
        <v>0</v>
      </c>
      <c r="F493" s="65" t="e">
        <f t="shared" si="148"/>
        <v>#DIV/0!</v>
      </c>
      <c r="G493" s="65" t="e">
        <f t="shared" si="149"/>
        <v>#DIV/0!</v>
      </c>
    </row>
    <row r="494" spans="1:7" ht="15.75" hidden="1" customHeight="1" x14ac:dyDescent="0.25">
      <c r="A494" s="78" t="s">
        <v>229</v>
      </c>
      <c r="B494" s="78" t="s">
        <v>230</v>
      </c>
      <c r="C494" s="59">
        <v>0</v>
      </c>
      <c r="D494" s="59">
        <v>1991</v>
      </c>
      <c r="E494" s="59">
        <v>0</v>
      </c>
      <c r="F494" s="65" t="e">
        <f t="shared" si="148"/>
        <v>#DIV/0!</v>
      </c>
      <c r="G494" s="65">
        <f t="shared" si="149"/>
        <v>0</v>
      </c>
    </row>
    <row r="495" spans="1:7" ht="13.5" hidden="1" customHeight="1" x14ac:dyDescent="0.25">
      <c r="A495" s="78" t="s">
        <v>233</v>
      </c>
      <c r="B495" s="78" t="s">
        <v>234</v>
      </c>
      <c r="C495" s="59">
        <v>0</v>
      </c>
      <c r="D495" s="59">
        <v>0</v>
      </c>
      <c r="E495" s="59">
        <v>0</v>
      </c>
      <c r="F495" s="65" t="e">
        <f t="shared" si="148"/>
        <v>#DIV/0!</v>
      </c>
      <c r="G495" s="65" t="e">
        <f t="shared" si="149"/>
        <v>#DIV/0!</v>
      </c>
    </row>
    <row r="496" spans="1:7" hidden="1" x14ac:dyDescent="0.25">
      <c r="A496" s="78" t="s">
        <v>235</v>
      </c>
      <c r="B496" s="78" t="s">
        <v>236</v>
      </c>
      <c r="C496" s="59">
        <v>0</v>
      </c>
      <c r="D496" s="59">
        <v>0</v>
      </c>
      <c r="E496" s="59">
        <v>0</v>
      </c>
      <c r="F496" s="65" t="e">
        <f t="shared" si="148"/>
        <v>#DIV/0!</v>
      </c>
      <c r="G496" s="65" t="e">
        <f t="shared" si="149"/>
        <v>#DIV/0!</v>
      </c>
    </row>
    <row r="497" spans="1:17" hidden="1" x14ac:dyDescent="0.25">
      <c r="A497" s="64" t="s">
        <v>242</v>
      </c>
      <c r="B497" s="64" t="s">
        <v>243</v>
      </c>
      <c r="C497" s="85">
        <f>C498</f>
        <v>0</v>
      </c>
      <c r="D497" s="85">
        <f>D498</f>
        <v>5972</v>
      </c>
      <c r="E497" s="85">
        <f t="shared" ref="E497" si="171">E498</f>
        <v>0</v>
      </c>
      <c r="F497" s="65" t="e">
        <f t="shared" si="148"/>
        <v>#DIV/0!</v>
      </c>
      <c r="G497" s="65">
        <f t="shared" si="149"/>
        <v>0</v>
      </c>
    </row>
    <row r="498" spans="1:17" hidden="1" x14ac:dyDescent="0.25">
      <c r="A498" s="78" t="s">
        <v>244</v>
      </c>
      <c r="B498" s="78" t="s">
        <v>245</v>
      </c>
      <c r="C498" s="59">
        <v>0</v>
      </c>
      <c r="D498" s="59">
        <v>5972</v>
      </c>
      <c r="E498" s="59">
        <v>0</v>
      </c>
      <c r="F498" s="65" t="e">
        <f t="shared" si="148"/>
        <v>#DIV/0!</v>
      </c>
      <c r="G498" s="65">
        <f t="shared" si="149"/>
        <v>0</v>
      </c>
    </row>
    <row r="499" spans="1:17" x14ac:dyDescent="0.25">
      <c r="A499" s="64" t="s">
        <v>428</v>
      </c>
      <c r="B499" s="64" t="s">
        <v>429</v>
      </c>
      <c r="C499" s="65">
        <f t="shared" ref="C499:D502" si="172">C500</f>
        <v>8269.49</v>
      </c>
      <c r="D499" s="65">
        <f t="shared" si="172"/>
        <v>0</v>
      </c>
      <c r="E499" s="65">
        <f t="shared" ref="E499:E502" si="173">E500</f>
        <v>0</v>
      </c>
      <c r="F499" s="65">
        <f t="shared" si="148"/>
        <v>0</v>
      </c>
      <c r="G499" s="65">
        <v>0</v>
      </c>
      <c r="M499" s="59"/>
      <c r="N499" s="59"/>
      <c r="O499" s="59"/>
      <c r="P499" s="59"/>
      <c r="Q499" s="59"/>
    </row>
    <row r="500" spans="1:17" ht="18.75" customHeight="1" x14ac:dyDescent="0.25">
      <c r="A500" s="64" t="s">
        <v>432</v>
      </c>
      <c r="B500" s="64" t="s">
        <v>433</v>
      </c>
      <c r="C500" s="65">
        <v>8269.49</v>
      </c>
      <c r="D500" s="65">
        <f t="shared" si="172"/>
        <v>0</v>
      </c>
      <c r="E500" s="65">
        <f t="shared" si="173"/>
        <v>0</v>
      </c>
      <c r="F500" s="65">
        <f t="shared" si="148"/>
        <v>0</v>
      </c>
      <c r="G500" s="65">
        <v>0</v>
      </c>
    </row>
    <row r="501" spans="1:17" hidden="1" x14ac:dyDescent="0.25">
      <c r="A501" s="64" t="s">
        <v>440</v>
      </c>
      <c r="B501" s="64" t="s">
        <v>441</v>
      </c>
      <c r="C501" s="65">
        <f t="shared" si="172"/>
        <v>0</v>
      </c>
      <c r="D501" s="65">
        <f t="shared" si="172"/>
        <v>0</v>
      </c>
      <c r="E501" s="65">
        <f t="shared" si="173"/>
        <v>0</v>
      </c>
      <c r="F501" s="65" t="e">
        <f t="shared" si="148"/>
        <v>#DIV/0!</v>
      </c>
      <c r="G501" s="65" t="e">
        <f t="shared" si="149"/>
        <v>#DIV/0!</v>
      </c>
    </row>
    <row r="502" spans="1:17" hidden="1" x14ac:dyDescent="0.25">
      <c r="A502" s="64" t="s">
        <v>442</v>
      </c>
      <c r="B502" s="64" t="s">
        <v>443</v>
      </c>
      <c r="C502" s="65">
        <f t="shared" si="172"/>
        <v>0</v>
      </c>
      <c r="D502" s="65">
        <f t="shared" si="172"/>
        <v>0</v>
      </c>
      <c r="E502" s="65">
        <f t="shared" si="173"/>
        <v>0</v>
      </c>
      <c r="F502" s="65" t="e">
        <f t="shared" si="148"/>
        <v>#DIV/0!</v>
      </c>
      <c r="G502" s="65" t="e">
        <f t="shared" si="149"/>
        <v>#DIV/0!</v>
      </c>
    </row>
    <row r="503" spans="1:17" hidden="1" x14ac:dyDescent="0.25">
      <c r="A503" s="78" t="s">
        <v>444</v>
      </c>
      <c r="B503" s="78" t="s">
        <v>445</v>
      </c>
      <c r="C503" s="59">
        <v>0</v>
      </c>
      <c r="D503" s="59">
        <v>0</v>
      </c>
      <c r="E503" s="59">
        <v>0</v>
      </c>
      <c r="F503" s="65" t="e">
        <f t="shared" si="148"/>
        <v>#DIV/0!</v>
      </c>
      <c r="G503" s="65" t="e">
        <f t="shared" si="149"/>
        <v>#DIV/0!</v>
      </c>
    </row>
    <row r="504" spans="1:17" x14ac:dyDescent="0.25">
      <c r="A504" s="70" t="s">
        <v>519</v>
      </c>
      <c r="B504" s="70"/>
      <c r="C504" s="71">
        <f>C505+C513+C520</f>
        <v>9729.0499999999993</v>
      </c>
      <c r="D504" s="71">
        <f>D505+D513+D520</f>
        <v>120000</v>
      </c>
      <c r="E504" s="71">
        <f t="shared" ref="E504" si="174">E505+E513+E520</f>
        <v>103032.42</v>
      </c>
      <c r="F504" s="65">
        <f t="shared" si="148"/>
        <v>1059.0183008618519</v>
      </c>
      <c r="G504" s="65">
        <f t="shared" si="149"/>
        <v>85.860349999999997</v>
      </c>
    </row>
    <row r="505" spans="1:17" x14ac:dyDescent="0.25">
      <c r="A505" s="72" t="s">
        <v>505</v>
      </c>
      <c r="B505" s="72"/>
      <c r="C505" s="73">
        <f t="shared" ref="C505:D511" si="175">C506</f>
        <v>2152.63</v>
      </c>
      <c r="D505" s="73">
        <f t="shared" si="175"/>
        <v>0</v>
      </c>
      <c r="E505" s="73">
        <f t="shared" ref="E505:E511" si="176">E506</f>
        <v>0</v>
      </c>
      <c r="F505" s="65">
        <f t="shared" si="148"/>
        <v>0</v>
      </c>
      <c r="G505" s="65">
        <v>0</v>
      </c>
    </row>
    <row r="506" spans="1:17" x14ac:dyDescent="0.25">
      <c r="A506" s="74" t="s">
        <v>502</v>
      </c>
      <c r="B506" s="74"/>
      <c r="C506" s="75">
        <f t="shared" si="175"/>
        <v>2152.63</v>
      </c>
      <c r="D506" s="75">
        <f t="shared" si="175"/>
        <v>0</v>
      </c>
      <c r="E506" s="75">
        <f t="shared" si="176"/>
        <v>0</v>
      </c>
      <c r="F506" s="65">
        <f t="shared" si="148"/>
        <v>0</v>
      </c>
      <c r="G506" s="65">
        <v>0</v>
      </c>
    </row>
    <row r="507" spans="1:17" x14ac:dyDescent="0.25">
      <c r="A507" s="76" t="s">
        <v>520</v>
      </c>
      <c r="B507" s="76"/>
      <c r="C507" s="77">
        <f t="shared" si="175"/>
        <v>2152.63</v>
      </c>
      <c r="D507" s="77">
        <f t="shared" si="175"/>
        <v>0</v>
      </c>
      <c r="E507" s="77">
        <f t="shared" si="176"/>
        <v>0</v>
      </c>
      <c r="F507" s="65">
        <f t="shared" si="148"/>
        <v>0</v>
      </c>
      <c r="G507" s="65">
        <v>0</v>
      </c>
    </row>
    <row r="508" spans="1:17" x14ac:dyDescent="0.25">
      <c r="A508" s="64" t="s">
        <v>175</v>
      </c>
      <c r="B508" s="64" t="s">
        <v>176</v>
      </c>
      <c r="C508" s="65">
        <f t="shared" si="175"/>
        <v>2152.63</v>
      </c>
      <c r="D508" s="65">
        <f t="shared" si="175"/>
        <v>0</v>
      </c>
      <c r="E508" s="65">
        <f t="shared" si="176"/>
        <v>0</v>
      </c>
      <c r="F508" s="65">
        <f t="shared" si="148"/>
        <v>0</v>
      </c>
      <c r="G508" s="65">
        <v>0</v>
      </c>
    </row>
    <row r="509" spans="1:17" x14ac:dyDescent="0.25">
      <c r="A509" s="64" t="s">
        <v>217</v>
      </c>
      <c r="B509" s="64" t="s">
        <v>218</v>
      </c>
      <c r="C509" s="65">
        <f t="shared" si="175"/>
        <v>2152.63</v>
      </c>
      <c r="D509" s="65">
        <v>0</v>
      </c>
      <c r="E509" s="65">
        <f t="shared" si="176"/>
        <v>0</v>
      </c>
      <c r="F509" s="65">
        <f t="shared" si="148"/>
        <v>0</v>
      </c>
      <c r="G509" s="65">
        <v>0</v>
      </c>
    </row>
    <row r="510" spans="1:17" hidden="1" x14ac:dyDescent="0.25">
      <c r="A510" s="64" t="s">
        <v>250</v>
      </c>
      <c r="B510" s="64" t="s">
        <v>251</v>
      </c>
      <c r="C510" s="65">
        <f t="shared" si="175"/>
        <v>2152.63</v>
      </c>
      <c r="D510" s="65">
        <f t="shared" si="175"/>
        <v>0</v>
      </c>
      <c r="E510" s="65">
        <f t="shared" si="176"/>
        <v>0</v>
      </c>
      <c r="F510" s="65">
        <f t="shared" si="148"/>
        <v>0</v>
      </c>
      <c r="G510" s="65" t="e">
        <f t="shared" si="149"/>
        <v>#DIV/0!</v>
      </c>
    </row>
    <row r="511" spans="1:17" hidden="1" x14ac:dyDescent="0.25">
      <c r="A511" s="64" t="s">
        <v>264</v>
      </c>
      <c r="B511" s="64" t="s">
        <v>265</v>
      </c>
      <c r="C511" s="65">
        <f t="shared" si="175"/>
        <v>2152.63</v>
      </c>
      <c r="D511" s="65">
        <f t="shared" si="175"/>
        <v>0</v>
      </c>
      <c r="E511" s="65">
        <f t="shared" si="176"/>
        <v>0</v>
      </c>
      <c r="F511" s="65">
        <f t="shared" si="148"/>
        <v>0</v>
      </c>
      <c r="G511" s="65" t="e">
        <f t="shared" si="149"/>
        <v>#DIV/0!</v>
      </c>
    </row>
    <row r="512" spans="1:17" hidden="1" x14ac:dyDescent="0.25">
      <c r="A512" s="78" t="s">
        <v>266</v>
      </c>
      <c r="B512" s="78" t="s">
        <v>267</v>
      </c>
      <c r="C512" s="59">
        <v>2152.63</v>
      </c>
      <c r="D512" s="59">
        <v>0</v>
      </c>
      <c r="E512" s="59">
        <v>0</v>
      </c>
      <c r="F512" s="65">
        <f t="shared" si="148"/>
        <v>0</v>
      </c>
      <c r="G512" s="65" t="e">
        <f t="shared" si="149"/>
        <v>#DIV/0!</v>
      </c>
    </row>
    <row r="513" spans="1:7" x14ac:dyDescent="0.25">
      <c r="A513" s="72" t="s">
        <v>524</v>
      </c>
      <c r="B513" s="72"/>
      <c r="C513" s="73">
        <f t="shared" ref="C513:D518" si="177">C514</f>
        <v>0</v>
      </c>
      <c r="D513" s="73">
        <f t="shared" si="177"/>
        <v>120000</v>
      </c>
      <c r="E513" s="73">
        <f t="shared" ref="E513:E518" si="178">E514</f>
        <v>103032.42</v>
      </c>
      <c r="F513" s="65">
        <v>0</v>
      </c>
      <c r="G513" s="65">
        <f t="shared" si="149"/>
        <v>85.860349999999997</v>
      </c>
    </row>
    <row r="514" spans="1:7" x14ac:dyDescent="0.25">
      <c r="A514" s="76" t="s">
        <v>520</v>
      </c>
      <c r="B514" s="76"/>
      <c r="C514" s="77">
        <f t="shared" si="177"/>
        <v>0</v>
      </c>
      <c r="D514" s="77">
        <f t="shared" si="177"/>
        <v>120000</v>
      </c>
      <c r="E514" s="77">
        <f t="shared" si="178"/>
        <v>103032.42</v>
      </c>
      <c r="F514" s="65">
        <v>0</v>
      </c>
      <c r="G514" s="65">
        <f t="shared" si="149"/>
        <v>85.860349999999997</v>
      </c>
    </row>
    <row r="515" spans="1:7" x14ac:dyDescent="0.25">
      <c r="A515" s="64" t="s">
        <v>175</v>
      </c>
      <c r="B515" s="64" t="s">
        <v>176</v>
      </c>
      <c r="C515" s="65">
        <f t="shared" si="177"/>
        <v>0</v>
      </c>
      <c r="D515" s="65">
        <f t="shared" si="177"/>
        <v>120000</v>
      </c>
      <c r="E515" s="65">
        <f t="shared" si="178"/>
        <v>103032.42</v>
      </c>
      <c r="F515" s="65">
        <v>0</v>
      </c>
      <c r="G515" s="65">
        <f t="shared" si="149"/>
        <v>85.860349999999997</v>
      </c>
    </row>
    <row r="516" spans="1:7" x14ac:dyDescent="0.25">
      <c r="A516" s="64" t="s">
        <v>217</v>
      </c>
      <c r="B516" s="64" t="s">
        <v>218</v>
      </c>
      <c r="C516" s="65">
        <f t="shared" si="177"/>
        <v>0</v>
      </c>
      <c r="D516" s="65">
        <v>120000</v>
      </c>
      <c r="E516" s="65">
        <v>103032.42</v>
      </c>
      <c r="F516" s="65">
        <v>0</v>
      </c>
      <c r="G516" s="65">
        <f t="shared" si="149"/>
        <v>85.860349999999997</v>
      </c>
    </row>
    <row r="517" spans="1:7" hidden="1" x14ac:dyDescent="0.25">
      <c r="A517" s="64" t="s">
        <v>250</v>
      </c>
      <c r="B517" s="64" t="s">
        <v>251</v>
      </c>
      <c r="C517" s="65">
        <f t="shared" si="177"/>
        <v>0</v>
      </c>
      <c r="D517" s="65">
        <f t="shared" si="177"/>
        <v>4268</v>
      </c>
      <c r="E517" s="65">
        <f t="shared" si="178"/>
        <v>150000</v>
      </c>
      <c r="F517" s="65" t="e">
        <f t="shared" si="148"/>
        <v>#DIV/0!</v>
      </c>
      <c r="G517" s="65">
        <f t="shared" si="149"/>
        <v>3514.526710402999</v>
      </c>
    </row>
    <row r="518" spans="1:7" hidden="1" x14ac:dyDescent="0.25">
      <c r="A518" s="64" t="s">
        <v>264</v>
      </c>
      <c r="B518" s="64" t="s">
        <v>265</v>
      </c>
      <c r="C518" s="65">
        <f t="shared" si="177"/>
        <v>0</v>
      </c>
      <c r="D518" s="65">
        <f t="shared" si="177"/>
        <v>4268</v>
      </c>
      <c r="E518" s="65">
        <f t="shared" si="178"/>
        <v>150000</v>
      </c>
      <c r="F518" s="65" t="e">
        <f t="shared" si="148"/>
        <v>#DIV/0!</v>
      </c>
      <c r="G518" s="65">
        <f t="shared" si="149"/>
        <v>3514.526710402999</v>
      </c>
    </row>
    <row r="519" spans="1:7" hidden="1" x14ac:dyDescent="0.25">
      <c r="A519" s="78" t="s">
        <v>266</v>
      </c>
      <c r="B519" s="78" t="s">
        <v>267</v>
      </c>
      <c r="C519" s="59">
        <v>0</v>
      </c>
      <c r="D519" s="59">
        <v>4268</v>
      </c>
      <c r="E519" s="59">
        <v>150000</v>
      </c>
      <c r="F519" s="65" t="e">
        <f t="shared" si="148"/>
        <v>#DIV/0!</v>
      </c>
      <c r="G519" s="65">
        <f t="shared" si="149"/>
        <v>3514.526710402999</v>
      </c>
    </row>
    <row r="520" spans="1:7" x14ac:dyDescent="0.25">
      <c r="A520" s="72" t="s">
        <v>521</v>
      </c>
      <c r="B520" s="72"/>
      <c r="C520" s="79">
        <f t="shared" ref="C520:D526" si="179">C521</f>
        <v>7576.42</v>
      </c>
      <c r="D520" s="79">
        <f t="shared" si="179"/>
        <v>0</v>
      </c>
      <c r="E520" s="79">
        <f t="shared" ref="E520" si="180">E521</f>
        <v>0</v>
      </c>
      <c r="F520" s="65">
        <f t="shared" si="148"/>
        <v>0</v>
      </c>
      <c r="G520" s="65">
        <v>0</v>
      </c>
    </row>
    <row r="521" spans="1:7" x14ac:dyDescent="0.25">
      <c r="A521" s="74" t="s">
        <v>502</v>
      </c>
      <c r="B521" s="74"/>
      <c r="C521" s="80">
        <f t="shared" si="179"/>
        <v>7576.42</v>
      </c>
      <c r="D521" s="80">
        <f t="shared" si="179"/>
        <v>0</v>
      </c>
      <c r="E521" s="80">
        <f t="shared" ref="E521" si="181">E522</f>
        <v>0</v>
      </c>
      <c r="F521" s="65">
        <f t="shared" si="148"/>
        <v>0</v>
      </c>
      <c r="G521" s="65">
        <v>0</v>
      </c>
    </row>
    <row r="522" spans="1:7" x14ac:dyDescent="0.25">
      <c r="A522" s="76" t="s">
        <v>520</v>
      </c>
      <c r="B522" s="76"/>
      <c r="C522" s="81">
        <f t="shared" si="179"/>
        <v>7576.42</v>
      </c>
      <c r="D522" s="81">
        <f t="shared" si="179"/>
        <v>0</v>
      </c>
      <c r="E522" s="81">
        <f t="shared" ref="E522" si="182">E523</f>
        <v>0</v>
      </c>
      <c r="F522" s="65">
        <f t="shared" si="148"/>
        <v>0</v>
      </c>
      <c r="G522" s="65">
        <v>0</v>
      </c>
    </row>
    <row r="523" spans="1:7" x14ac:dyDescent="0.25">
      <c r="A523" s="64" t="s">
        <v>175</v>
      </c>
      <c r="B523" s="64" t="s">
        <v>176</v>
      </c>
      <c r="C523" s="82">
        <f t="shared" si="179"/>
        <v>7576.42</v>
      </c>
      <c r="D523" s="82">
        <f t="shared" si="179"/>
        <v>0</v>
      </c>
      <c r="E523" s="82">
        <f t="shared" ref="E523" si="183">E524</f>
        <v>0</v>
      </c>
      <c r="F523" s="65">
        <f t="shared" si="148"/>
        <v>0</v>
      </c>
      <c r="G523" s="65">
        <v>0</v>
      </c>
    </row>
    <row r="524" spans="1:7" x14ac:dyDescent="0.25">
      <c r="A524" s="64" t="s">
        <v>217</v>
      </c>
      <c r="B524" s="64" t="s">
        <v>218</v>
      </c>
      <c r="C524" s="82">
        <f t="shared" si="179"/>
        <v>7576.42</v>
      </c>
      <c r="D524" s="82">
        <v>0</v>
      </c>
      <c r="E524" s="82">
        <f t="shared" ref="E524" si="184">E525</f>
        <v>0</v>
      </c>
      <c r="F524" s="65">
        <f t="shared" si="148"/>
        <v>0</v>
      </c>
      <c r="G524" s="65">
        <v>0</v>
      </c>
    </row>
    <row r="525" spans="1:7" hidden="1" x14ac:dyDescent="0.25">
      <c r="A525" s="64" t="s">
        <v>250</v>
      </c>
      <c r="B525" s="64" t="s">
        <v>251</v>
      </c>
      <c r="C525" s="82">
        <f t="shared" si="179"/>
        <v>7576.42</v>
      </c>
      <c r="D525" s="82">
        <f t="shared" si="179"/>
        <v>8557</v>
      </c>
      <c r="E525" s="82">
        <f t="shared" ref="E525" si="185">E526</f>
        <v>0</v>
      </c>
      <c r="F525" s="65">
        <f t="shared" ref="F525:F544" si="186">E525/C525*100</f>
        <v>0</v>
      </c>
      <c r="G525" s="65">
        <f t="shared" ref="G525:G544" si="187">E525/D525*100</f>
        <v>0</v>
      </c>
    </row>
    <row r="526" spans="1:7" hidden="1" x14ac:dyDescent="0.25">
      <c r="A526" s="64" t="s">
        <v>264</v>
      </c>
      <c r="B526" s="64" t="s">
        <v>265</v>
      </c>
      <c r="C526" s="82">
        <f t="shared" si="179"/>
        <v>7576.42</v>
      </c>
      <c r="D526" s="82">
        <f t="shared" si="179"/>
        <v>8557</v>
      </c>
      <c r="E526" s="82">
        <f t="shared" ref="E526" si="188">E527</f>
        <v>0</v>
      </c>
      <c r="F526" s="65">
        <f t="shared" si="186"/>
        <v>0</v>
      </c>
      <c r="G526" s="65">
        <f t="shared" si="187"/>
        <v>0</v>
      </c>
    </row>
    <row r="527" spans="1:7" hidden="1" x14ac:dyDescent="0.25">
      <c r="A527" s="78" t="s">
        <v>266</v>
      </c>
      <c r="B527" s="78" t="s">
        <v>267</v>
      </c>
      <c r="C527" s="83">
        <v>7576.42</v>
      </c>
      <c r="D527" s="83">
        <v>8557</v>
      </c>
      <c r="E527" s="83">
        <v>0</v>
      </c>
      <c r="F527" s="65">
        <f t="shared" si="186"/>
        <v>0</v>
      </c>
      <c r="G527" s="65">
        <f t="shared" si="187"/>
        <v>0</v>
      </c>
    </row>
    <row r="528" spans="1:7" x14ac:dyDescent="0.25">
      <c r="A528" s="70" t="s">
        <v>522</v>
      </c>
      <c r="B528" s="70"/>
      <c r="C528" s="84">
        <f>C529+C540</f>
        <v>10312.09</v>
      </c>
      <c r="D528" s="84">
        <f>D529+D540</f>
        <v>17918</v>
      </c>
      <c r="E528" s="84">
        <f t="shared" ref="E528" si="189">E529+E540</f>
        <v>19305</v>
      </c>
      <c r="F528" s="65">
        <f t="shared" si="186"/>
        <v>187.20744291409403</v>
      </c>
      <c r="G528" s="65">
        <f t="shared" si="187"/>
        <v>107.74081928786694</v>
      </c>
    </row>
    <row r="529" spans="1:7" x14ac:dyDescent="0.25">
      <c r="A529" s="72" t="s">
        <v>505</v>
      </c>
      <c r="B529" s="72"/>
      <c r="C529" s="79">
        <f t="shared" ref="C529:D532" si="190">C530</f>
        <v>2100</v>
      </c>
      <c r="D529" s="79">
        <f t="shared" si="190"/>
        <v>2530</v>
      </c>
      <c r="E529" s="79">
        <f t="shared" ref="E529:E532" si="191">E530</f>
        <v>3545.46</v>
      </c>
      <c r="F529" s="65">
        <f t="shared" si="186"/>
        <v>168.83142857142857</v>
      </c>
      <c r="G529" s="65">
        <f t="shared" si="187"/>
        <v>140.13675889328064</v>
      </c>
    </row>
    <row r="530" spans="1:7" x14ac:dyDescent="0.25">
      <c r="A530" s="74" t="s">
        <v>502</v>
      </c>
      <c r="B530" s="74"/>
      <c r="C530" s="80">
        <f t="shared" si="190"/>
        <v>2100</v>
      </c>
      <c r="D530" s="80">
        <f t="shared" si="190"/>
        <v>2530</v>
      </c>
      <c r="E530" s="80">
        <f t="shared" si="191"/>
        <v>3545.46</v>
      </c>
      <c r="F530" s="65">
        <f t="shared" si="186"/>
        <v>168.83142857142857</v>
      </c>
      <c r="G530" s="65">
        <f t="shared" si="187"/>
        <v>140.13675889328064</v>
      </c>
    </row>
    <row r="531" spans="1:7" x14ac:dyDescent="0.25">
      <c r="A531" s="76" t="s">
        <v>503</v>
      </c>
      <c r="B531" s="76"/>
      <c r="C531" s="81">
        <f t="shared" si="190"/>
        <v>2100</v>
      </c>
      <c r="D531" s="81">
        <f t="shared" si="190"/>
        <v>2530</v>
      </c>
      <c r="E531" s="81">
        <f t="shared" si="191"/>
        <v>3545.46</v>
      </c>
      <c r="F531" s="65">
        <f t="shared" si="186"/>
        <v>168.83142857142857</v>
      </c>
      <c r="G531" s="65">
        <f t="shared" si="187"/>
        <v>140.13675889328064</v>
      </c>
    </row>
    <row r="532" spans="1:7" x14ac:dyDescent="0.25">
      <c r="A532" s="64" t="s">
        <v>175</v>
      </c>
      <c r="B532" s="64" t="s">
        <v>176</v>
      </c>
      <c r="C532" s="82">
        <f t="shared" si="190"/>
        <v>2100</v>
      </c>
      <c r="D532" s="82">
        <f t="shared" si="190"/>
        <v>2530</v>
      </c>
      <c r="E532" s="82">
        <f t="shared" si="191"/>
        <v>3545.46</v>
      </c>
      <c r="F532" s="65">
        <f t="shared" si="186"/>
        <v>168.83142857142857</v>
      </c>
      <c r="G532" s="65">
        <f t="shared" si="187"/>
        <v>140.13675889328064</v>
      </c>
    </row>
    <row r="533" spans="1:7" x14ac:dyDescent="0.25">
      <c r="A533" s="64" t="s">
        <v>217</v>
      </c>
      <c r="B533" s="64" t="s">
        <v>218</v>
      </c>
      <c r="C533" s="82">
        <v>2100</v>
      </c>
      <c r="D533" s="82">
        <f>D534+D537</f>
        <v>2530</v>
      </c>
      <c r="E533" s="82">
        <v>3545.46</v>
      </c>
      <c r="F533" s="65">
        <f t="shared" si="186"/>
        <v>168.83142857142857</v>
      </c>
      <c r="G533" s="65">
        <f t="shared" si="187"/>
        <v>140.13675889328064</v>
      </c>
    </row>
    <row r="534" spans="1:7" hidden="1" x14ac:dyDescent="0.25">
      <c r="A534" s="64" t="s">
        <v>250</v>
      </c>
      <c r="B534" s="64" t="s">
        <v>251</v>
      </c>
      <c r="C534" s="82">
        <f>C535</f>
        <v>0</v>
      </c>
      <c r="D534" s="82">
        <f>D535</f>
        <v>530</v>
      </c>
      <c r="E534" s="82">
        <f t="shared" ref="E534:E535" si="192">E535</f>
        <v>0</v>
      </c>
      <c r="F534" s="65" t="e">
        <f t="shared" si="186"/>
        <v>#DIV/0!</v>
      </c>
      <c r="G534" s="65">
        <f t="shared" si="187"/>
        <v>0</v>
      </c>
    </row>
    <row r="535" spans="1:7" hidden="1" x14ac:dyDescent="0.25">
      <c r="A535" s="64" t="s">
        <v>264</v>
      </c>
      <c r="B535" s="64" t="s">
        <v>265</v>
      </c>
      <c r="C535" s="82">
        <f>C536</f>
        <v>0</v>
      </c>
      <c r="D535" s="82">
        <f>D536</f>
        <v>530</v>
      </c>
      <c r="E535" s="82">
        <f t="shared" si="192"/>
        <v>0</v>
      </c>
      <c r="F535" s="65" t="e">
        <f t="shared" si="186"/>
        <v>#DIV/0!</v>
      </c>
      <c r="G535" s="65">
        <f t="shared" si="187"/>
        <v>0</v>
      </c>
    </row>
    <row r="536" spans="1:7" hidden="1" x14ac:dyDescent="0.25">
      <c r="A536" s="78" t="s">
        <v>266</v>
      </c>
      <c r="B536" s="78" t="s">
        <v>267</v>
      </c>
      <c r="C536" s="83">
        <v>0</v>
      </c>
      <c r="D536" s="83">
        <v>530</v>
      </c>
      <c r="E536" s="83">
        <v>0</v>
      </c>
      <c r="F536" s="65" t="e">
        <f t="shared" si="186"/>
        <v>#DIV/0!</v>
      </c>
      <c r="G536" s="65">
        <f t="shared" si="187"/>
        <v>0</v>
      </c>
    </row>
    <row r="537" spans="1:7" hidden="1" x14ac:dyDescent="0.25">
      <c r="A537" s="64" t="s">
        <v>291</v>
      </c>
      <c r="B537" s="64" t="s">
        <v>292</v>
      </c>
      <c r="C537" s="82">
        <f>C538</f>
        <v>0</v>
      </c>
      <c r="D537" s="82">
        <f>D538</f>
        <v>2000</v>
      </c>
      <c r="E537" s="82">
        <f t="shared" ref="E537:E538" si="193">E538</f>
        <v>5250</v>
      </c>
      <c r="F537" s="65" t="e">
        <f t="shared" si="186"/>
        <v>#DIV/0!</v>
      </c>
      <c r="G537" s="65">
        <f t="shared" si="187"/>
        <v>262.5</v>
      </c>
    </row>
    <row r="538" spans="1:7" hidden="1" x14ac:dyDescent="0.25">
      <c r="A538" s="64" t="s">
        <v>293</v>
      </c>
      <c r="B538" s="64" t="s">
        <v>294</v>
      </c>
      <c r="C538" s="86">
        <f>C539</f>
        <v>0</v>
      </c>
      <c r="D538" s="86">
        <f>D539</f>
        <v>2000</v>
      </c>
      <c r="E538" s="86">
        <f t="shared" si="193"/>
        <v>5250</v>
      </c>
      <c r="F538" s="65" t="e">
        <f t="shared" si="186"/>
        <v>#DIV/0!</v>
      </c>
      <c r="G538" s="65">
        <f t="shared" si="187"/>
        <v>262.5</v>
      </c>
    </row>
    <row r="539" spans="1:7" hidden="1" x14ac:dyDescent="0.25">
      <c r="A539" s="78" t="s">
        <v>301</v>
      </c>
      <c r="B539" s="78" t="s">
        <v>302</v>
      </c>
      <c r="C539" s="83">
        <v>0</v>
      </c>
      <c r="D539" s="83">
        <v>2000</v>
      </c>
      <c r="E539" s="83">
        <v>5250</v>
      </c>
      <c r="F539" s="65" t="e">
        <f t="shared" si="186"/>
        <v>#DIV/0!</v>
      </c>
      <c r="G539" s="65">
        <f t="shared" si="187"/>
        <v>262.5</v>
      </c>
    </row>
    <row r="540" spans="1:7" x14ac:dyDescent="0.25">
      <c r="A540" s="72" t="s">
        <v>524</v>
      </c>
      <c r="B540" s="72"/>
      <c r="C540" s="79">
        <f t="shared" ref="C540:D543" si="194">C541</f>
        <v>8212.09</v>
      </c>
      <c r="D540" s="79">
        <f t="shared" si="194"/>
        <v>15388</v>
      </c>
      <c r="E540" s="79">
        <f t="shared" ref="E540:E543" si="195">E541</f>
        <v>15759.54</v>
      </c>
      <c r="F540" s="65">
        <f t="shared" si="186"/>
        <v>191.90656702495954</v>
      </c>
      <c r="G540" s="65">
        <f t="shared" si="187"/>
        <v>102.41447881466077</v>
      </c>
    </row>
    <row r="541" spans="1:7" x14ac:dyDescent="0.25">
      <c r="A541" s="74" t="s">
        <v>502</v>
      </c>
      <c r="B541" s="74"/>
      <c r="C541" s="80">
        <f t="shared" si="194"/>
        <v>8212.09</v>
      </c>
      <c r="D541" s="80">
        <f t="shared" si="194"/>
        <v>15388</v>
      </c>
      <c r="E541" s="80">
        <f t="shared" si="195"/>
        <v>15759.54</v>
      </c>
      <c r="F541" s="65">
        <f t="shared" si="186"/>
        <v>191.90656702495954</v>
      </c>
      <c r="G541" s="65">
        <f t="shared" si="187"/>
        <v>102.41447881466077</v>
      </c>
    </row>
    <row r="542" spans="1:7" x14ac:dyDescent="0.25">
      <c r="A542" s="76" t="s">
        <v>503</v>
      </c>
      <c r="B542" s="76"/>
      <c r="C542" s="81">
        <f t="shared" si="194"/>
        <v>8212.09</v>
      </c>
      <c r="D542" s="81">
        <f t="shared" si="194"/>
        <v>15388</v>
      </c>
      <c r="E542" s="81">
        <f t="shared" si="195"/>
        <v>15759.54</v>
      </c>
      <c r="F542" s="65">
        <f t="shared" si="186"/>
        <v>191.90656702495954</v>
      </c>
      <c r="G542" s="65">
        <f t="shared" si="187"/>
        <v>102.41447881466077</v>
      </c>
    </row>
    <row r="543" spans="1:7" x14ac:dyDescent="0.25">
      <c r="A543" s="64" t="s">
        <v>175</v>
      </c>
      <c r="B543" s="64" t="s">
        <v>176</v>
      </c>
      <c r="C543" s="82">
        <f t="shared" si="194"/>
        <v>8212.09</v>
      </c>
      <c r="D543" s="82">
        <f t="shared" si="194"/>
        <v>15388</v>
      </c>
      <c r="E543" s="82">
        <f t="shared" si="195"/>
        <v>15759.54</v>
      </c>
      <c r="F543" s="65">
        <f t="shared" si="186"/>
        <v>191.90656702495954</v>
      </c>
      <c r="G543" s="65">
        <f t="shared" si="187"/>
        <v>102.41447881466077</v>
      </c>
    </row>
    <row r="544" spans="1:7" x14ac:dyDescent="0.25">
      <c r="A544" s="64" t="s">
        <v>217</v>
      </c>
      <c r="B544" s="64" t="s">
        <v>218</v>
      </c>
      <c r="C544" s="82">
        <v>8212.09</v>
      </c>
      <c r="D544" s="82">
        <f>D545+D550</f>
        <v>15388</v>
      </c>
      <c r="E544" s="82">
        <v>15759.54</v>
      </c>
      <c r="F544" s="65">
        <f t="shared" si="186"/>
        <v>191.90656702495954</v>
      </c>
      <c r="G544" s="65">
        <f t="shared" si="187"/>
        <v>102.41447881466077</v>
      </c>
    </row>
    <row r="545" spans="1:7" hidden="1" x14ac:dyDescent="0.25">
      <c r="A545" s="64" t="s">
        <v>250</v>
      </c>
      <c r="B545" s="64" t="s">
        <v>251</v>
      </c>
      <c r="C545" s="82">
        <f>C546+C548</f>
        <v>0</v>
      </c>
      <c r="D545" s="82">
        <f>D546+D548</f>
        <v>1461</v>
      </c>
      <c r="E545" s="82">
        <f t="shared" ref="E545:G545" si="196">E546+E548</f>
        <v>2229</v>
      </c>
      <c r="F545" s="82">
        <f t="shared" si="196"/>
        <v>0</v>
      </c>
      <c r="G545" s="82">
        <f t="shared" si="196"/>
        <v>0</v>
      </c>
    </row>
    <row r="546" spans="1:7" hidden="1" x14ac:dyDescent="0.25">
      <c r="A546" s="64" t="s">
        <v>264</v>
      </c>
      <c r="B546" s="64" t="s">
        <v>265</v>
      </c>
      <c r="C546" s="86">
        <f>C547</f>
        <v>0</v>
      </c>
      <c r="D546" s="86">
        <f t="shared" ref="D546:G546" si="197">D547</f>
        <v>797</v>
      </c>
      <c r="E546" s="86">
        <f t="shared" si="197"/>
        <v>1300</v>
      </c>
      <c r="F546" s="86">
        <f t="shared" si="197"/>
        <v>0</v>
      </c>
      <c r="G546" s="86">
        <f t="shared" si="197"/>
        <v>0</v>
      </c>
    </row>
    <row r="547" spans="1:7" hidden="1" x14ac:dyDescent="0.25">
      <c r="A547" s="78" t="s">
        <v>266</v>
      </c>
      <c r="B547" s="78" t="s">
        <v>267</v>
      </c>
      <c r="C547" s="83">
        <v>0</v>
      </c>
      <c r="D547" s="83">
        <v>797</v>
      </c>
      <c r="E547" s="83">
        <v>1300</v>
      </c>
      <c r="F547" s="83"/>
      <c r="G547" s="83"/>
    </row>
    <row r="548" spans="1:7" ht="26.25" hidden="1" x14ac:dyDescent="0.25">
      <c r="A548" s="64" t="s">
        <v>276</v>
      </c>
      <c r="B548" s="64" t="s">
        <v>277</v>
      </c>
      <c r="C548" s="86">
        <f>C549</f>
        <v>0</v>
      </c>
      <c r="D548" s="86">
        <f>D549</f>
        <v>664</v>
      </c>
      <c r="E548" s="86">
        <f t="shared" ref="E548:G548" si="198">E549</f>
        <v>929</v>
      </c>
      <c r="F548" s="86">
        <f t="shared" si="198"/>
        <v>0</v>
      </c>
      <c r="G548" s="86">
        <f t="shared" si="198"/>
        <v>0</v>
      </c>
    </row>
    <row r="549" spans="1:7" ht="30" hidden="1" x14ac:dyDescent="0.25">
      <c r="A549" s="78" t="s">
        <v>280</v>
      </c>
      <c r="B549" s="78" t="s">
        <v>281</v>
      </c>
      <c r="C549" s="83">
        <v>0</v>
      </c>
      <c r="D549" s="83">
        <v>664</v>
      </c>
      <c r="E549" s="83">
        <v>929</v>
      </c>
      <c r="F549" s="83"/>
      <c r="G549" s="83"/>
    </row>
    <row r="550" spans="1:7" hidden="1" x14ac:dyDescent="0.25">
      <c r="A550" s="64" t="s">
        <v>291</v>
      </c>
      <c r="B550" s="64" t="s">
        <v>292</v>
      </c>
      <c r="C550" s="82">
        <f>C551</f>
        <v>0</v>
      </c>
      <c r="D550" s="82">
        <f>D551</f>
        <v>13927</v>
      </c>
      <c r="E550" s="82">
        <f t="shared" ref="E550:G551" si="199">E551</f>
        <v>18000</v>
      </c>
      <c r="F550" s="82">
        <f t="shared" si="199"/>
        <v>0</v>
      </c>
      <c r="G550" s="82">
        <f t="shared" si="199"/>
        <v>0</v>
      </c>
    </row>
    <row r="551" spans="1:7" hidden="1" x14ac:dyDescent="0.25">
      <c r="A551" s="64" t="s">
        <v>293</v>
      </c>
      <c r="B551" s="64" t="s">
        <v>294</v>
      </c>
      <c r="C551" s="86">
        <f>C552</f>
        <v>0</v>
      </c>
      <c r="D551" s="86">
        <f>D552</f>
        <v>13927</v>
      </c>
      <c r="E551" s="86">
        <f t="shared" si="199"/>
        <v>18000</v>
      </c>
      <c r="F551" s="86">
        <f t="shared" si="199"/>
        <v>0</v>
      </c>
      <c r="G551" s="86">
        <f t="shared" si="199"/>
        <v>0</v>
      </c>
    </row>
    <row r="552" spans="1:7" hidden="1" x14ac:dyDescent="0.25">
      <c r="A552" s="78" t="s">
        <v>301</v>
      </c>
      <c r="B552" s="78" t="s">
        <v>302</v>
      </c>
      <c r="C552" s="83">
        <v>0</v>
      </c>
      <c r="D552" s="83">
        <v>13927</v>
      </c>
      <c r="E552" s="83">
        <v>18000</v>
      </c>
      <c r="F552" s="83">
        <v>0</v>
      </c>
      <c r="G552" s="83">
        <v>0</v>
      </c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POSEBNI DIO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lastPrinted>2024-03-18T14:27:46Z</cp:lastPrinted>
  <dcterms:created xsi:type="dcterms:W3CDTF">2022-08-12T12:51:27Z</dcterms:created>
  <dcterms:modified xsi:type="dcterms:W3CDTF">2024-03-19T11:30:16Z</dcterms:modified>
</cp:coreProperties>
</file>