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DIO'!$A$1:$H$19</definedName>
    <definedName name="_xlnm.Print_Area" localSheetId="1">'PLAN PRIHODA'!$A$1:$H$68</definedName>
  </definedNames>
  <calcPr fullCalcOnLoad="1"/>
</workbook>
</file>

<file path=xl/sharedStrings.xml><?xml version="1.0" encoding="utf-8"?>
<sst xmlns="http://schemas.openxmlformats.org/spreadsheetml/2006/main" count="261" uniqueCount="108">
  <si>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</si>
  <si>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</si>
  <si>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</si>
  <si>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</si>
  <si>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</si>
  <si>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</si>
  <si>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</si>
  <si>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</si>
  <si>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</si>
  <si>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</si>
  <si>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</si>
  <si>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</si>
  <si>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</si>
  <si>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</si>
  <si>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</si>
  <si>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</si>
  <si>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</si>
  <si>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</si>
  <si>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</si>
  <si>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</si>
  <si>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</si>
  <si>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</si>
  <si>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</si>
  <si>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</si>
  <si>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</si>
  <si>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</si>
  <si>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</si>
  <si>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</si>
  <si>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</si>
  <si>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</si>
  <si>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</si>
  <si>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</si>
  <si>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</si>
  <si>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</si>
  <si>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</si>
  <si>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</si>
  <si>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</si>
  <si>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</si>
  <si>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</si>
  <si>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</si>
  <si>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A07</t>
  </si>
  <si>
    <t>DECENTRALIZIRANE FUNKCIJE OSNOVNOG ŠKOLSTVA</t>
  </si>
  <si>
    <t>VLASTITI PRIHODI</t>
  </si>
  <si>
    <t>PRIHODI ZA POSEBNE NAMJENE</t>
  </si>
  <si>
    <t>SUFINANCIRANJE</t>
  </si>
  <si>
    <t>Građevinski objekti</t>
  </si>
  <si>
    <t>SVEUKUPNO</t>
  </si>
  <si>
    <t>Financijski rashodi</t>
  </si>
  <si>
    <t>A07 1003</t>
  </si>
  <si>
    <t>OBRAZOVANJE</t>
  </si>
  <si>
    <t>RASHODI POSLOVANJA ZAKONSKOG STANDARDA</t>
  </si>
  <si>
    <t>KAPITALNI RASHODI ZAKONSKOG STANDARDA</t>
  </si>
  <si>
    <t>Naknade troškova izvan radnog odnosa</t>
  </si>
  <si>
    <t>A07 1001</t>
  </si>
  <si>
    <t>RASHODI POSLOVANJA IZNAD ZAKONSKOG STANDARDA</t>
  </si>
  <si>
    <t>OSNOVNO I SREDNJOŠKOLSKO OBRAZOVANJE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</si>
  <si>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</si>
  <si>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</si>
  <si>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</si>
  <si>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</si>
  <si>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</si>
  <si>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troškova osobama izvan radnog odnosa</t>
  </si>
  <si>
    <t xml:space="preserve"> </t>
  </si>
  <si>
    <t xml:space="preserve">PLAN RASHODA I IZDATAKA </t>
  </si>
  <si>
    <t>ERASMUS +</t>
  </si>
  <si>
    <t>2022.</t>
  </si>
  <si>
    <t>Ukupno prihodi i primici za 2022.</t>
  </si>
  <si>
    <t>Nematerijalna proizvedena imovina</t>
  </si>
  <si>
    <t>NADOGRADNJA</t>
  </si>
  <si>
    <t>PROJEKCIJA PLANA ZA 2023.</t>
  </si>
  <si>
    <t>2023.</t>
  </si>
  <si>
    <t>Ukupno prihodi i primici za 2023.</t>
  </si>
  <si>
    <t>A077003K 100001</t>
  </si>
  <si>
    <t>A07 7003A 100001</t>
  </si>
  <si>
    <t>MZO-KNJIGE</t>
  </si>
  <si>
    <t>RASHODI ZA PLAĆE U OSNOVNOŠKOLSKOM OBRAZOVANJU-MZO</t>
  </si>
  <si>
    <t>A077003A 100004</t>
  </si>
  <si>
    <t>A077003K 100004</t>
  </si>
  <si>
    <t>A077003A100004</t>
  </si>
  <si>
    <t>POMOĆI</t>
  </si>
  <si>
    <t>A077003A 100002</t>
  </si>
  <si>
    <t>PRIHODI OD POREZA-DAN UČITELJA I SVETI NIKOLA</t>
  </si>
  <si>
    <t>A07 7003A 100003</t>
  </si>
  <si>
    <t>A077003K 100003</t>
  </si>
  <si>
    <t>SHEMA ŠKOLSKOG VOĆA I MLIJEKA</t>
  </si>
  <si>
    <t>PROJEKT BESPLATNE PREHRANE U ŠKOLI</t>
  </si>
  <si>
    <t>A077003T100003</t>
  </si>
  <si>
    <t>OSNOVNA ŠKOLA MARIJE JURIĆ ZAGORKE</t>
  </si>
  <si>
    <t>PRIJEDLOG PLANA ZA 2022.</t>
  </si>
  <si>
    <t>PROJEKCIJA PLANA ZA 2024.</t>
  </si>
  <si>
    <t>2024.</t>
  </si>
  <si>
    <t>Ukupno prihodi i primici za 2024.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</si>
  <si>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</si>
  <si>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</si>
  <si>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</si>
  <si>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</si>
  <si>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POMOĆNICI U NASTAVI</t>
  </si>
  <si>
    <t>FINANCIJSKI LEASING</t>
  </si>
  <si>
    <t>Otplata glavnice</t>
  </si>
  <si>
    <t>67121-nadog.</t>
  </si>
  <si>
    <t>67111-shema</t>
  </si>
  <si>
    <t>67111-prehrana socijala</t>
  </si>
  <si>
    <t>67111-Zaklada</t>
  </si>
  <si>
    <t>67111-DEC mat.</t>
  </si>
  <si>
    <t>67111-Sv.Nikola i Dan učitelja</t>
  </si>
  <si>
    <t>67111-Pomoćnici u nastavi</t>
  </si>
  <si>
    <t>67121-kapitalni DEC</t>
  </si>
  <si>
    <t>67141-leasing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</si>
</sst>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MS Sans Serif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6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left" wrapText="1"/>
    </xf>
    <xf numFmtId="0" fontId="26" fillId="35" borderId="28" xfId="0" applyNumberFormat="1" applyFont="1" applyFill="1" applyBorder="1" applyAlignment="1" applyProtection="1">
      <alignment horizontal="center" vertical="center" wrapText="1"/>
      <protection/>
    </xf>
    <xf numFmtId="0" fontId="26" fillId="35" borderId="29" xfId="0" applyNumberFormat="1" applyFont="1" applyFill="1" applyBorder="1" applyAlignment="1" applyProtection="1">
      <alignment horizontal="center" vertical="center" wrapText="1"/>
      <protection/>
    </xf>
    <xf numFmtId="0" fontId="27" fillId="35" borderId="29" xfId="0" applyNumberFormat="1" applyFont="1" applyFill="1" applyBorder="1" applyAlignment="1" applyProtection="1">
      <alignment horizontal="center" vertical="center" wrapText="1"/>
      <protection/>
    </xf>
    <xf numFmtId="0" fontId="27" fillId="35" borderId="3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4" fillId="0" borderId="19" xfId="0" applyNumberFormat="1" applyFont="1" applyFill="1" applyBorder="1" applyAlignment="1" applyProtection="1">
      <alignment horizontal="center"/>
      <protection/>
    </xf>
    <xf numFmtId="4" fontId="34" fillId="0" borderId="20" xfId="0" applyNumberFormat="1" applyFont="1" applyFill="1" applyBorder="1" applyAlignment="1" applyProtection="1">
      <alignment/>
      <protection/>
    </xf>
    <xf numFmtId="4" fontId="34" fillId="0" borderId="2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wrapText="1"/>
      <protection/>
    </xf>
    <xf numFmtId="0" fontId="34" fillId="0" borderId="32" xfId="0" applyNumberFormat="1" applyFont="1" applyFill="1" applyBorder="1" applyAlignment="1" applyProtection="1">
      <alignment horizontal="center"/>
      <protection/>
    </xf>
    <xf numFmtId="0" fontId="34" fillId="0" borderId="33" xfId="0" applyNumberFormat="1" applyFont="1" applyFill="1" applyBorder="1" applyAlignment="1" applyProtection="1">
      <alignment wrapText="1"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4" xfId="0" applyNumberFormat="1" applyFont="1" applyFill="1" applyBorder="1" applyAlignment="1" applyProtection="1">
      <alignment/>
      <protection/>
    </xf>
    <xf numFmtId="0" fontId="34" fillId="0" borderId="35" xfId="0" applyNumberFormat="1" applyFont="1" applyFill="1" applyBorder="1" applyAlignment="1" applyProtection="1">
      <alignment horizontal="center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4" fontId="34" fillId="0" borderId="25" xfId="0" applyNumberFormat="1" applyFont="1" applyFill="1" applyBorder="1" applyAlignment="1" applyProtection="1">
      <alignment/>
      <protection/>
    </xf>
    <xf numFmtId="4" fontId="34" fillId="0" borderId="36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34" fillId="0" borderId="38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/>
      <protection/>
    </xf>
    <xf numFmtId="4" fontId="34" fillId="0" borderId="40" xfId="0" applyNumberFormat="1" applyFont="1" applyFill="1" applyBorder="1" applyAlignment="1" applyProtection="1">
      <alignment/>
      <protection/>
    </xf>
    <xf numFmtId="3" fontId="37" fillId="0" borderId="31" xfId="0" applyNumberFormat="1" applyFont="1" applyBorder="1" applyAlignment="1">
      <alignment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3" xfId="0" applyNumberFormat="1" applyFont="1" applyBorder="1" applyAlignment="1">
      <alignment/>
    </xf>
    <xf numFmtId="3" fontId="37" fillId="0" borderId="44" xfId="0" applyNumberFormat="1" applyFont="1" applyBorder="1" applyAlignment="1">
      <alignment/>
    </xf>
    <xf numFmtId="3" fontId="37" fillId="0" borderId="31" xfId="0" applyNumberFormat="1" applyFont="1" applyBorder="1" applyAlignment="1">
      <alignment horizontal="center" vertical="center" wrapText="1"/>
    </xf>
    <xf numFmtId="3" fontId="37" fillId="0" borderId="41" xfId="0" applyNumberFormat="1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 horizontal="center" vertical="center" wrapText="1"/>
    </xf>
    <xf numFmtId="4" fontId="34" fillId="0" borderId="45" xfId="0" applyNumberFormat="1" applyFont="1" applyFill="1" applyBorder="1" applyAlignment="1" applyProtection="1">
      <alignment/>
      <protection/>
    </xf>
    <xf numFmtId="4" fontId="34" fillId="0" borderId="46" xfId="0" applyNumberFormat="1" applyFont="1" applyFill="1" applyBorder="1" applyAlignment="1" applyProtection="1">
      <alignment/>
      <protection/>
    </xf>
    <xf numFmtId="4" fontId="34" fillId="0" borderId="42" xfId="0" applyNumberFormat="1" applyFont="1" applyFill="1" applyBorder="1" applyAlignment="1" applyProtection="1">
      <alignment/>
      <protection/>
    </xf>
    <xf numFmtId="4" fontId="34" fillId="0" borderId="47" xfId="0" applyNumberFormat="1" applyFont="1" applyFill="1" applyBorder="1" applyAlignment="1" applyProtection="1">
      <alignment/>
      <protection/>
    </xf>
    <xf numFmtId="1" fontId="36" fillId="0" borderId="48" xfId="0" applyNumberFormat="1" applyFont="1" applyBorder="1" applyAlignment="1">
      <alignment horizontal="left" wrapText="1"/>
    </xf>
    <xf numFmtId="3" fontId="36" fillId="0" borderId="49" xfId="0" applyNumberFormat="1" applyFont="1" applyBorder="1" applyAlignment="1">
      <alignment horizontal="center"/>
    </xf>
    <xf numFmtId="3" fontId="36" fillId="0" borderId="31" xfId="0" applyNumberFormat="1" applyFont="1" applyBorder="1" applyAlignment="1">
      <alignment horizontal="center"/>
    </xf>
    <xf numFmtId="1" fontId="36" fillId="0" borderId="50" xfId="0" applyNumberFormat="1" applyFont="1" applyBorder="1" applyAlignment="1">
      <alignment horizontal="left" wrapText="1"/>
    </xf>
    <xf numFmtId="3" fontId="36" fillId="0" borderId="51" xfId="0" applyNumberFormat="1" applyFont="1" applyBorder="1" applyAlignment="1">
      <alignment horizontal="center"/>
    </xf>
    <xf numFmtId="3" fontId="36" fillId="0" borderId="43" xfId="0" applyNumberFormat="1" applyFont="1" applyBorder="1" applyAlignment="1">
      <alignment/>
    </xf>
    <xf numFmtId="3" fontId="36" fillId="0" borderId="43" xfId="0" applyNumberFormat="1" applyFont="1" applyBorder="1" applyAlignment="1">
      <alignment horizontal="center"/>
    </xf>
    <xf numFmtId="3" fontId="36" fillId="0" borderId="49" xfId="0" applyNumberFormat="1" applyFont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center" wrapText="1"/>
    </xf>
    <xf numFmtId="3" fontId="36" fillId="0" borderId="31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3" fontId="34" fillId="7" borderId="25" xfId="0" applyNumberFormat="1" applyFont="1" applyFill="1" applyBorder="1" applyAlignment="1">
      <alignment horizontal="right"/>
    </xf>
    <xf numFmtId="3" fontId="34" fillId="0" borderId="25" xfId="0" applyNumberFormat="1" applyFont="1" applyFill="1" applyBorder="1" applyAlignment="1">
      <alignment horizontal="right"/>
    </xf>
    <xf numFmtId="0" fontId="36" fillId="7" borderId="24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3" fontId="34" fillId="50" borderId="24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24" xfId="0" applyNumberFormat="1" applyFont="1" applyFill="1" applyBorder="1" applyAlignment="1" quotePrefix="1">
      <alignment horizontal="right"/>
    </xf>
    <xf numFmtId="0" fontId="34" fillId="0" borderId="19" xfId="0" applyNumberFormat="1" applyFont="1" applyFill="1" applyBorder="1" applyAlignment="1" applyProtection="1">
      <alignment horizontal="left"/>
      <protection/>
    </xf>
    <xf numFmtId="0" fontId="69" fillId="0" borderId="20" xfId="0" applyNumberFormat="1" applyFont="1" applyFill="1" applyBorder="1" applyAlignment="1" applyProtection="1">
      <alignment wrapText="1"/>
      <protection/>
    </xf>
    <xf numFmtId="4" fontId="37" fillId="0" borderId="20" xfId="0" applyNumberFormat="1" applyFont="1" applyFill="1" applyBorder="1" applyAlignment="1" applyProtection="1">
      <alignment/>
      <protection/>
    </xf>
    <xf numFmtId="4" fontId="37" fillId="0" borderId="52" xfId="0" applyNumberFormat="1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7" fillId="0" borderId="32" xfId="0" applyNumberFormat="1" applyFont="1" applyFill="1" applyBorder="1" applyAlignment="1" applyProtection="1">
      <alignment horizontal="center"/>
      <protection/>
    </xf>
    <xf numFmtId="0" fontId="37" fillId="0" borderId="33" xfId="0" applyNumberFormat="1" applyFont="1" applyFill="1" applyBorder="1" applyAlignment="1" applyProtection="1">
      <alignment wrapText="1"/>
      <protection/>
    </xf>
    <xf numFmtId="4" fontId="37" fillId="0" borderId="33" xfId="0" applyNumberFormat="1" applyFont="1" applyFill="1" applyBorder="1" applyAlignment="1" applyProtection="1">
      <alignment/>
      <protection/>
    </xf>
    <xf numFmtId="4" fontId="37" fillId="0" borderId="34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>
      <alignment horizontal="center"/>
      <protection/>
    </xf>
    <xf numFmtId="0" fontId="37" fillId="0" borderId="25" xfId="0" applyNumberFormat="1" applyFont="1" applyFill="1" applyBorder="1" applyAlignment="1" applyProtection="1">
      <alignment wrapText="1"/>
      <protection/>
    </xf>
    <xf numFmtId="4" fontId="37" fillId="0" borderId="25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center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4" fontId="36" fillId="0" borderId="20" xfId="0" applyNumberFormat="1" applyFont="1" applyFill="1" applyBorder="1" applyAlignment="1" applyProtection="1">
      <alignment/>
      <protection/>
    </xf>
    <xf numFmtId="4" fontId="36" fillId="0" borderId="21" xfId="0" applyNumberFormat="1" applyFont="1" applyFill="1" applyBorder="1" applyAlignment="1" applyProtection="1">
      <alignment/>
      <protection/>
    </xf>
    <xf numFmtId="4" fontId="36" fillId="0" borderId="31" xfId="0" applyNumberFormat="1" applyFont="1" applyFill="1" applyBorder="1" applyAlignment="1" applyProtection="1">
      <alignment/>
      <protection/>
    </xf>
    <xf numFmtId="4" fontId="36" fillId="0" borderId="42" xfId="0" applyNumberFormat="1" applyFont="1" applyFill="1" applyBorder="1" applyAlignment="1" applyProtection="1">
      <alignment/>
      <protection/>
    </xf>
    <xf numFmtId="0" fontId="36" fillId="0" borderId="32" xfId="0" applyNumberFormat="1" applyFont="1" applyFill="1" applyBorder="1" applyAlignment="1" applyProtection="1">
      <alignment horizontal="center"/>
      <protection/>
    </xf>
    <xf numFmtId="0" fontId="36" fillId="0" borderId="33" xfId="0" applyNumberFormat="1" applyFont="1" applyFill="1" applyBorder="1" applyAlignment="1" applyProtection="1">
      <alignment wrapText="1"/>
      <protection/>
    </xf>
    <xf numFmtId="4" fontId="36" fillId="0" borderId="33" xfId="0" applyNumberFormat="1" applyFont="1" applyFill="1" applyBorder="1" applyAlignment="1" applyProtection="1">
      <alignment/>
      <protection/>
    </xf>
    <xf numFmtId="4" fontId="36" fillId="0" borderId="34" xfId="0" applyNumberFormat="1" applyFont="1" applyFill="1" applyBorder="1" applyAlignment="1" applyProtection="1">
      <alignment/>
      <protection/>
    </xf>
    <xf numFmtId="0" fontId="36" fillId="0" borderId="35" xfId="0" applyNumberFormat="1" applyFont="1" applyFill="1" applyBorder="1" applyAlignment="1" applyProtection="1">
      <alignment horizontal="center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4" fontId="36" fillId="0" borderId="25" xfId="0" applyNumberFormat="1" applyFont="1" applyFill="1" applyBorder="1" applyAlignment="1" applyProtection="1">
      <alignment/>
      <protection/>
    </xf>
    <xf numFmtId="4" fontId="36" fillId="0" borderId="45" xfId="0" applyNumberFormat="1" applyFont="1" applyFill="1" applyBorder="1" applyAlignment="1" applyProtection="1">
      <alignment/>
      <protection/>
    </xf>
    <xf numFmtId="0" fontId="36" fillId="0" borderId="37" xfId="0" applyNumberFormat="1" applyFont="1" applyFill="1" applyBorder="1" applyAlignment="1" applyProtection="1">
      <alignment horizontal="center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4" fontId="36" fillId="0" borderId="53" xfId="0" applyNumberFormat="1" applyFont="1" applyFill="1" applyBorder="1" applyAlignment="1" applyProtection="1">
      <alignment/>
      <protection/>
    </xf>
    <xf numFmtId="4" fontId="36" fillId="0" borderId="54" xfId="0" applyNumberFormat="1" applyFont="1" applyFill="1" applyBorder="1" applyAlignment="1" applyProtection="1">
      <alignment/>
      <protection/>
    </xf>
    <xf numFmtId="0" fontId="37" fillId="0" borderId="31" xfId="0" applyNumberFormat="1" applyFont="1" applyFill="1" applyBorder="1" applyAlignment="1" applyProtection="1">
      <alignment wrapText="1"/>
      <protection/>
    </xf>
    <xf numFmtId="4" fontId="37" fillId="0" borderId="31" xfId="0" applyNumberFormat="1" applyFont="1" applyFill="1" applyBorder="1" applyAlignment="1" applyProtection="1">
      <alignment/>
      <protection/>
    </xf>
    <xf numFmtId="4" fontId="37" fillId="0" borderId="42" xfId="0" applyNumberFormat="1" applyFont="1" applyFill="1" applyBorder="1" applyAlignment="1" applyProtection="1">
      <alignment/>
      <protection/>
    </xf>
    <xf numFmtId="0" fontId="37" fillId="0" borderId="55" xfId="0" applyNumberFormat="1" applyFont="1" applyFill="1" applyBorder="1" applyAlignment="1" applyProtection="1">
      <alignment horizontal="center"/>
      <protection/>
    </xf>
    <xf numFmtId="0" fontId="70" fillId="0" borderId="31" xfId="0" applyNumberFormat="1" applyFont="1" applyFill="1" applyBorder="1" applyAlignment="1" applyProtection="1">
      <alignment wrapText="1"/>
      <protection/>
    </xf>
    <xf numFmtId="0" fontId="69" fillId="0" borderId="19" xfId="0" applyNumberFormat="1" applyFont="1" applyFill="1" applyBorder="1" applyAlignment="1" applyProtection="1">
      <alignment horizontal="left" wrapText="1"/>
      <protection/>
    </xf>
    <xf numFmtId="0" fontId="69" fillId="0" borderId="19" xfId="0" applyNumberFormat="1" applyFont="1" applyFill="1" applyBorder="1" applyAlignment="1" applyProtection="1">
      <alignment horizontal="center" wrapText="1"/>
      <protection/>
    </xf>
    <xf numFmtId="0" fontId="70" fillId="0" borderId="52" xfId="0" applyNumberFormat="1" applyFont="1" applyFill="1" applyBorder="1" applyAlignment="1" applyProtection="1">
      <alignment wrapText="1"/>
      <protection/>
    </xf>
    <xf numFmtId="0" fontId="70" fillId="0" borderId="38" xfId="0" applyNumberFormat="1" applyFont="1" applyFill="1" applyBorder="1" applyAlignment="1" applyProtection="1">
      <alignment wrapText="1"/>
      <protection/>
    </xf>
    <xf numFmtId="0" fontId="69" fillId="0" borderId="55" xfId="0" applyNumberFormat="1" applyFont="1" applyFill="1" applyBorder="1" applyAlignment="1" applyProtection="1">
      <alignment horizontal="center" wrapText="1"/>
      <protection/>
    </xf>
    <xf numFmtId="0" fontId="70" fillId="0" borderId="20" xfId="0" applyNumberFormat="1" applyFont="1" applyFill="1" applyBorder="1" applyAlignment="1" applyProtection="1">
      <alignment wrapText="1"/>
      <protection/>
    </xf>
    <xf numFmtId="0" fontId="37" fillId="0" borderId="56" xfId="0" applyNumberFormat="1" applyFont="1" applyFill="1" applyBorder="1" applyAlignment="1" applyProtection="1">
      <alignment horizontal="center"/>
      <protection/>
    </xf>
    <xf numFmtId="0" fontId="37" fillId="0" borderId="43" xfId="0" applyNumberFormat="1" applyFont="1" applyFill="1" applyBorder="1" applyAlignment="1" applyProtection="1">
      <alignment wrapText="1"/>
      <protection/>
    </xf>
    <xf numFmtId="4" fontId="37" fillId="0" borderId="43" xfId="0" applyNumberFormat="1" applyFont="1" applyFill="1" applyBorder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4" fontId="37" fillId="0" borderId="44" xfId="0" applyNumberFormat="1" applyFont="1" applyFill="1" applyBorder="1" applyAlignment="1" applyProtection="1">
      <alignment/>
      <protection/>
    </xf>
    <xf numFmtId="3" fontId="36" fillId="0" borderId="31" xfId="0" applyNumberFormat="1" applyFont="1" applyBorder="1" applyAlignment="1">
      <alignment horizontal="center" vertical="center" wrapText="1"/>
    </xf>
    <xf numFmtId="3" fontId="36" fillId="0" borderId="22" xfId="0" applyNumberFormat="1" applyFont="1" applyBorder="1" applyAlignment="1">
      <alignment/>
    </xf>
    <xf numFmtId="3" fontId="36" fillId="0" borderId="57" xfId="0" applyNumberFormat="1" applyFont="1" applyBorder="1" applyAlignment="1">
      <alignment/>
    </xf>
    <xf numFmtId="0" fontId="41" fillId="0" borderId="32" xfId="0" applyNumberFormat="1" applyFont="1" applyFill="1" applyBorder="1" applyAlignment="1" applyProtection="1">
      <alignment horizontal="center"/>
      <protection/>
    </xf>
    <xf numFmtId="0" fontId="41" fillId="0" borderId="33" xfId="0" applyNumberFormat="1" applyFont="1" applyFill="1" applyBorder="1" applyAlignment="1" applyProtection="1">
      <alignment wrapText="1"/>
      <protection/>
    </xf>
    <xf numFmtId="0" fontId="41" fillId="0" borderId="35" xfId="0" applyNumberFormat="1" applyFont="1" applyFill="1" applyBorder="1" applyAlignment="1" applyProtection="1">
      <alignment horizontal="center"/>
      <protection/>
    </xf>
    <xf numFmtId="0" fontId="41" fillId="0" borderId="25" xfId="0" applyNumberFormat="1" applyFont="1" applyFill="1" applyBorder="1" applyAlignment="1" applyProtection="1">
      <alignment wrapText="1"/>
      <protection/>
    </xf>
    <xf numFmtId="4" fontId="41" fillId="0" borderId="25" xfId="0" applyNumberFormat="1" applyFont="1" applyFill="1" applyBorder="1" applyAlignment="1" applyProtection="1">
      <alignment/>
      <protection/>
    </xf>
    <xf numFmtId="4" fontId="41" fillId="0" borderId="45" xfId="0" applyNumberFormat="1" applyFont="1" applyFill="1" applyBorder="1" applyAlignment="1" applyProtection="1">
      <alignment/>
      <protection/>
    </xf>
    <xf numFmtId="0" fontId="41" fillId="0" borderId="37" xfId="0" applyNumberFormat="1" applyFont="1" applyFill="1" applyBorder="1" applyAlignment="1" applyProtection="1">
      <alignment horizontal="center"/>
      <protection/>
    </xf>
    <xf numFmtId="0" fontId="41" fillId="0" borderId="38" xfId="0" applyNumberFormat="1" applyFont="1" applyFill="1" applyBorder="1" applyAlignment="1" applyProtection="1">
      <alignment wrapText="1"/>
      <protection/>
    </xf>
    <xf numFmtId="4" fontId="41" fillId="0" borderId="38" xfId="0" applyNumberFormat="1" applyFont="1" applyFill="1" applyBorder="1" applyAlignment="1" applyProtection="1">
      <alignment/>
      <protection/>
    </xf>
    <xf numFmtId="4" fontId="41" fillId="0" borderId="46" xfId="0" applyNumberFormat="1" applyFont="1" applyFill="1" applyBorder="1" applyAlignment="1" applyProtection="1">
      <alignment/>
      <protection/>
    </xf>
    <xf numFmtId="4" fontId="41" fillId="0" borderId="33" xfId="0" applyNumberFormat="1" applyFont="1" applyFill="1" applyBorder="1" applyAlignment="1" applyProtection="1">
      <alignment/>
      <protection/>
    </xf>
    <xf numFmtId="4" fontId="41" fillId="0" borderId="34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4" fontId="41" fillId="0" borderId="42" xfId="0" applyNumberFormat="1" applyFont="1" applyFill="1" applyBorder="1" applyAlignment="1" applyProtection="1">
      <alignment/>
      <protection/>
    </xf>
    <xf numFmtId="0" fontId="41" fillId="0" borderId="58" xfId="0" applyNumberFormat="1" applyFont="1" applyFill="1" applyBorder="1" applyAlignment="1" applyProtection="1">
      <alignment horizontal="center"/>
      <protection/>
    </xf>
    <xf numFmtId="0" fontId="41" fillId="0" borderId="59" xfId="0" applyNumberFormat="1" applyFont="1" applyFill="1" applyBorder="1" applyAlignment="1" applyProtection="1">
      <alignment wrapText="1"/>
      <protection/>
    </xf>
    <xf numFmtId="4" fontId="41" fillId="0" borderId="59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41" fillId="0" borderId="44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>
      <alignment horizontal="center"/>
      <protection/>
    </xf>
    <xf numFmtId="0" fontId="37" fillId="0" borderId="38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Fill="1" applyBorder="1" applyAlignment="1" applyProtection="1">
      <alignment/>
      <protection/>
    </xf>
    <xf numFmtId="4" fontId="37" fillId="0" borderId="46" xfId="0" applyNumberFormat="1" applyFont="1" applyFill="1" applyBorder="1" applyAlignment="1" applyProtection="1">
      <alignment/>
      <protection/>
    </xf>
    <xf numFmtId="0" fontId="37" fillId="0" borderId="58" xfId="0" applyNumberFormat="1" applyFont="1" applyFill="1" applyBorder="1" applyAlignment="1" applyProtection="1">
      <alignment horizontal="center"/>
      <protection/>
    </xf>
    <xf numFmtId="0" fontId="37" fillId="0" borderId="59" xfId="0" applyNumberFormat="1" applyFont="1" applyFill="1" applyBorder="1" applyAlignment="1" applyProtection="1">
      <alignment wrapText="1"/>
      <protection/>
    </xf>
    <xf numFmtId="4" fontId="37" fillId="0" borderId="59" xfId="0" applyNumberFormat="1" applyFont="1" applyFill="1" applyBorder="1" applyAlignment="1" applyProtection="1">
      <alignment/>
      <protection/>
    </xf>
    <xf numFmtId="4" fontId="37" fillId="0" borderId="60" xfId="0" applyNumberFormat="1" applyFont="1" applyFill="1" applyBorder="1" applyAlignment="1" applyProtection="1">
      <alignment/>
      <protection/>
    </xf>
    <xf numFmtId="0" fontId="37" fillId="0" borderId="61" xfId="0" applyNumberFormat="1" applyFont="1" applyFill="1" applyBorder="1" applyAlignment="1" applyProtection="1">
      <alignment horizontal="center"/>
      <protection/>
    </xf>
    <xf numFmtId="3" fontId="36" fillId="0" borderId="62" xfId="0" applyNumberFormat="1" applyFont="1" applyBorder="1" applyAlignment="1">
      <alignment/>
    </xf>
    <xf numFmtId="0" fontId="41" fillId="0" borderId="56" xfId="0" applyNumberFormat="1" applyFont="1" applyFill="1" applyBorder="1" applyAlignment="1" applyProtection="1">
      <alignment horizontal="center"/>
      <protection/>
    </xf>
    <xf numFmtId="3" fontId="36" fillId="0" borderId="47" xfId="0" applyNumberFormat="1" applyFont="1" applyBorder="1" applyAlignment="1">
      <alignment horizontal="center"/>
    </xf>
    <xf numFmtId="0" fontId="36" fillId="51" borderId="19" xfId="0" applyNumberFormat="1" applyFont="1" applyFill="1" applyBorder="1" applyAlignment="1" applyProtection="1">
      <alignment horizontal="center"/>
      <protection/>
    </xf>
    <xf numFmtId="0" fontId="36" fillId="51" borderId="20" xfId="0" applyNumberFormat="1" applyFont="1" applyFill="1" applyBorder="1" applyAlignment="1" applyProtection="1">
      <alignment wrapText="1"/>
      <protection/>
    </xf>
    <xf numFmtId="4" fontId="36" fillId="51" borderId="20" xfId="0" applyNumberFormat="1" applyFont="1" applyFill="1" applyBorder="1" applyAlignment="1" applyProtection="1">
      <alignment/>
      <protection/>
    </xf>
    <xf numFmtId="4" fontId="36" fillId="51" borderId="21" xfId="0" applyNumberFormat="1" applyFont="1" applyFill="1" applyBorder="1" applyAlignment="1" applyProtection="1">
      <alignment/>
      <protection/>
    </xf>
    <xf numFmtId="0" fontId="34" fillId="51" borderId="19" xfId="0" applyNumberFormat="1" applyFont="1" applyFill="1" applyBorder="1" applyAlignment="1" applyProtection="1">
      <alignment horizontal="center"/>
      <protection/>
    </xf>
    <xf numFmtId="0" fontId="34" fillId="51" borderId="20" xfId="0" applyNumberFormat="1" applyFont="1" applyFill="1" applyBorder="1" applyAlignment="1" applyProtection="1">
      <alignment wrapText="1"/>
      <protection/>
    </xf>
    <xf numFmtId="4" fontId="34" fillId="51" borderId="20" xfId="0" applyNumberFormat="1" applyFont="1" applyFill="1" applyBorder="1" applyAlignment="1" applyProtection="1">
      <alignment/>
      <protection/>
    </xf>
    <xf numFmtId="4" fontId="34" fillId="51" borderId="52" xfId="0" applyNumberFormat="1" applyFont="1" applyFill="1" applyBorder="1" applyAlignment="1" applyProtection="1">
      <alignment/>
      <protection/>
    </xf>
    <xf numFmtId="4" fontId="34" fillId="51" borderId="21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center"/>
      <protection/>
    </xf>
    <xf numFmtId="0" fontId="36" fillId="50" borderId="20" xfId="0" applyNumberFormat="1" applyFont="1" applyFill="1" applyBorder="1" applyAlignment="1" applyProtection="1">
      <alignment wrapText="1"/>
      <protection/>
    </xf>
    <xf numFmtId="4" fontId="36" fillId="50" borderId="20" xfId="0" applyNumberFormat="1" applyFont="1" applyFill="1" applyBorder="1" applyAlignment="1" applyProtection="1">
      <alignment/>
      <protection/>
    </xf>
    <xf numFmtId="4" fontId="36" fillId="50" borderId="21" xfId="0" applyNumberFormat="1" applyFont="1" applyFill="1" applyBorder="1" applyAlignment="1" applyProtection="1">
      <alignment/>
      <protection/>
    </xf>
    <xf numFmtId="0" fontId="41" fillId="50" borderId="56" xfId="0" applyNumberFormat="1" applyFont="1" applyFill="1" applyBorder="1" applyAlignment="1" applyProtection="1">
      <alignment horizontal="center"/>
      <protection/>
    </xf>
    <xf numFmtId="0" fontId="70" fillId="50" borderId="36" xfId="0" applyNumberFormat="1" applyFont="1" applyFill="1" applyBorder="1" applyAlignment="1" applyProtection="1">
      <alignment wrapText="1"/>
      <protection/>
    </xf>
    <xf numFmtId="4" fontId="41" fillId="50" borderId="43" xfId="0" applyNumberFormat="1" applyFont="1" applyFill="1" applyBorder="1" applyAlignment="1" applyProtection="1">
      <alignment/>
      <protection/>
    </xf>
    <xf numFmtId="4" fontId="41" fillId="50" borderId="44" xfId="0" applyNumberFormat="1" applyFont="1" applyFill="1" applyBorder="1" applyAlignment="1" applyProtection="1">
      <alignment/>
      <protection/>
    </xf>
    <xf numFmtId="0" fontId="34" fillId="50" borderId="63" xfId="0" applyNumberFormat="1" applyFont="1" applyFill="1" applyBorder="1" applyAlignment="1" applyProtection="1">
      <alignment horizontal="left"/>
      <protection/>
    </xf>
    <xf numFmtId="4" fontId="34" fillId="50" borderId="36" xfId="0" applyNumberFormat="1" applyFont="1" applyFill="1" applyBorder="1" applyAlignment="1" applyProtection="1">
      <alignment/>
      <protection/>
    </xf>
    <xf numFmtId="4" fontId="34" fillId="50" borderId="40" xfId="0" applyNumberFormat="1" applyFont="1" applyFill="1" applyBorder="1" applyAlignment="1" applyProtection="1">
      <alignment/>
      <protection/>
    </xf>
    <xf numFmtId="0" fontId="41" fillId="0" borderId="55" xfId="0" applyNumberFormat="1" applyFont="1" applyFill="1" applyBorder="1" applyAlignment="1" applyProtection="1">
      <alignment horizontal="center"/>
      <protection/>
    </xf>
    <xf numFmtId="0" fontId="69" fillId="0" borderId="56" xfId="0" applyNumberFormat="1" applyFont="1" applyFill="1" applyBorder="1" applyAlignment="1" applyProtection="1">
      <alignment horizontal="left" wrapText="1"/>
      <protection/>
    </xf>
    <xf numFmtId="0" fontId="70" fillId="0" borderId="62" xfId="0" applyNumberFormat="1" applyFont="1" applyFill="1" applyBorder="1" applyAlignment="1" applyProtection="1">
      <alignment wrapText="1"/>
      <protection/>
    </xf>
    <xf numFmtId="4" fontId="34" fillId="0" borderId="43" xfId="0" applyNumberFormat="1" applyFont="1" applyFill="1" applyBorder="1" applyAlignment="1" applyProtection="1">
      <alignment/>
      <protection/>
    </xf>
    <xf numFmtId="4" fontId="34" fillId="0" borderId="44" xfId="0" applyNumberFormat="1" applyFont="1" applyFill="1" applyBorder="1" applyAlignment="1" applyProtection="1">
      <alignment/>
      <protection/>
    </xf>
    <xf numFmtId="0" fontId="41" fillId="0" borderId="24" xfId="0" applyNumberFormat="1" applyFont="1" applyFill="1" applyBorder="1" applyAlignment="1" applyProtection="1">
      <alignment wrapText="1"/>
      <protection/>
    </xf>
    <xf numFmtId="0" fontId="37" fillId="50" borderId="28" xfId="0" applyNumberFormat="1" applyFont="1" applyFill="1" applyBorder="1" applyAlignment="1" applyProtection="1">
      <alignment horizontal="left"/>
      <protection/>
    </xf>
    <xf numFmtId="0" fontId="36" fillId="50" borderId="29" xfId="0" applyNumberFormat="1" applyFont="1" applyFill="1" applyBorder="1" applyAlignment="1" applyProtection="1">
      <alignment wrapText="1"/>
      <protection/>
    </xf>
    <xf numFmtId="4" fontId="37" fillId="50" borderId="29" xfId="0" applyNumberFormat="1" applyFont="1" applyFill="1" applyBorder="1" applyAlignment="1" applyProtection="1">
      <alignment/>
      <protection/>
    </xf>
    <xf numFmtId="4" fontId="37" fillId="50" borderId="30" xfId="0" applyNumberFormat="1" applyFont="1" applyFill="1" applyBorder="1" applyAlignment="1" applyProtection="1">
      <alignment/>
      <protection/>
    </xf>
    <xf numFmtId="0" fontId="71" fillId="0" borderId="56" xfId="0" applyNumberFormat="1" applyFont="1" applyFill="1" applyBorder="1" applyAlignment="1" applyProtection="1">
      <alignment horizontal="center"/>
      <protection/>
    </xf>
    <xf numFmtId="0" fontId="70" fillId="0" borderId="43" xfId="0" applyNumberFormat="1" applyFont="1" applyFill="1" applyBorder="1" applyAlignment="1" applyProtection="1">
      <alignment wrapText="1"/>
      <protection/>
    </xf>
    <xf numFmtId="4" fontId="71" fillId="0" borderId="43" xfId="0" applyNumberFormat="1" applyFont="1" applyFill="1" applyBorder="1" applyAlignment="1" applyProtection="1">
      <alignment/>
      <protection/>
    </xf>
    <xf numFmtId="4" fontId="71" fillId="0" borderId="44" xfId="0" applyNumberFormat="1" applyFont="1" applyFill="1" applyBorder="1" applyAlignment="1" applyProtection="1">
      <alignment/>
      <protection/>
    </xf>
    <xf numFmtId="0" fontId="70" fillId="0" borderId="29" xfId="0" applyNumberFormat="1" applyFont="1" applyFill="1" applyBorder="1" applyAlignment="1" applyProtection="1">
      <alignment wrapText="1"/>
      <protection/>
    </xf>
    <xf numFmtId="0" fontId="69" fillId="50" borderId="36" xfId="0" applyNumberFormat="1" applyFont="1" applyFill="1" applyBorder="1" applyAlignment="1" applyProtection="1">
      <alignment wrapText="1"/>
      <protection/>
    </xf>
    <xf numFmtId="0" fontId="41" fillId="0" borderId="31" xfId="0" applyNumberFormat="1" applyFont="1" applyFill="1" applyBorder="1" applyAlignment="1" applyProtection="1">
      <alignment wrapText="1"/>
      <protection/>
    </xf>
    <xf numFmtId="4" fontId="41" fillId="0" borderId="41" xfId="0" applyNumberFormat="1" applyFont="1" applyFill="1" applyBorder="1" applyAlignment="1" applyProtection="1">
      <alignment/>
      <protection/>
    </xf>
    <xf numFmtId="4" fontId="41" fillId="0" borderId="20" xfId="0" applyNumberFormat="1" applyFont="1" applyFill="1" applyBorder="1" applyAlignment="1" applyProtection="1">
      <alignment/>
      <protection/>
    </xf>
    <xf numFmtId="4" fontId="41" fillId="0" borderId="52" xfId="0" applyNumberFormat="1" applyFont="1" applyFill="1" applyBorder="1" applyAlignment="1" applyProtection="1">
      <alignment/>
      <protection/>
    </xf>
    <xf numFmtId="4" fontId="41" fillId="0" borderId="21" xfId="0" applyNumberFormat="1" applyFont="1" applyFill="1" applyBorder="1" applyAlignment="1" applyProtection="1">
      <alignment/>
      <protection/>
    </xf>
    <xf numFmtId="4" fontId="37" fillId="0" borderId="62" xfId="0" applyNumberFormat="1" applyFont="1" applyFill="1" applyBorder="1" applyAlignment="1" applyProtection="1">
      <alignment/>
      <protection/>
    </xf>
    <xf numFmtId="49" fontId="69" fillId="0" borderId="56" xfId="0" applyNumberFormat="1" applyFont="1" applyFill="1" applyBorder="1" applyAlignment="1" applyProtection="1">
      <alignment horizontal="center" wrapText="1"/>
      <protection/>
    </xf>
    <xf numFmtId="0" fontId="36" fillId="52" borderId="32" xfId="0" applyNumberFormat="1" applyFont="1" applyFill="1" applyBorder="1" applyAlignment="1" applyProtection="1">
      <alignment horizontal="center"/>
      <protection/>
    </xf>
    <xf numFmtId="0" fontId="36" fillId="52" borderId="33" xfId="0" applyNumberFormat="1" applyFont="1" applyFill="1" applyBorder="1" applyAlignment="1" applyProtection="1">
      <alignment wrapText="1"/>
      <protection/>
    </xf>
    <xf numFmtId="4" fontId="36" fillId="52" borderId="33" xfId="0" applyNumberFormat="1" applyFont="1" applyFill="1" applyBorder="1" applyAlignment="1" applyProtection="1">
      <alignment/>
      <protection/>
    </xf>
    <xf numFmtId="4" fontId="36" fillId="52" borderId="34" xfId="0" applyNumberFormat="1" applyFont="1" applyFill="1" applyBorder="1" applyAlignment="1" applyProtection="1">
      <alignment/>
      <protection/>
    </xf>
    <xf numFmtId="0" fontId="37" fillId="52" borderId="35" xfId="0" applyNumberFormat="1" applyFont="1" applyFill="1" applyBorder="1" applyAlignment="1" applyProtection="1">
      <alignment horizontal="center"/>
      <protection/>
    </xf>
    <xf numFmtId="0" fontId="37" fillId="52" borderId="25" xfId="0" applyNumberFormat="1" applyFont="1" applyFill="1" applyBorder="1" applyAlignment="1" applyProtection="1">
      <alignment wrapText="1"/>
      <protection/>
    </xf>
    <xf numFmtId="4" fontId="37" fillId="52" borderId="25" xfId="0" applyNumberFormat="1" applyFont="1" applyFill="1" applyBorder="1" applyAlignment="1" applyProtection="1">
      <alignment/>
      <protection/>
    </xf>
    <xf numFmtId="4" fontId="37" fillId="52" borderId="45" xfId="0" applyNumberFormat="1" applyFont="1" applyFill="1" applyBorder="1" applyAlignment="1" applyProtection="1">
      <alignment/>
      <protection/>
    </xf>
    <xf numFmtId="0" fontId="37" fillId="52" borderId="55" xfId="0" applyNumberFormat="1" applyFont="1" applyFill="1" applyBorder="1" applyAlignment="1" applyProtection="1">
      <alignment horizontal="center"/>
      <protection/>
    </xf>
    <xf numFmtId="0" fontId="37" fillId="52" borderId="31" xfId="0" applyNumberFormat="1" applyFont="1" applyFill="1" applyBorder="1" applyAlignment="1" applyProtection="1">
      <alignment wrapText="1"/>
      <protection/>
    </xf>
    <xf numFmtId="4" fontId="37" fillId="52" borderId="31" xfId="0" applyNumberFormat="1" applyFont="1" applyFill="1" applyBorder="1" applyAlignment="1" applyProtection="1">
      <alignment/>
      <protection/>
    </xf>
    <xf numFmtId="4" fontId="37" fillId="52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23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0" borderId="24" xfId="0" applyFont="1" applyFill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/>
      <protection/>
    </xf>
    <xf numFmtId="0" fontId="36" fillId="7" borderId="24" xfId="0" applyNumberFormat="1" applyFont="1" applyFill="1" applyBorder="1" applyAlignment="1" applyProtection="1" quotePrefix="1">
      <alignment horizontal="left" wrapText="1"/>
      <protection/>
    </xf>
    <xf numFmtId="0" fontId="37" fillId="7" borderId="2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4" fillId="50" borderId="64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horizontal="left" wrapText="1"/>
      <protection/>
    </xf>
    <xf numFmtId="0" fontId="34" fillId="7" borderId="64" xfId="0" applyNumberFormat="1" applyFont="1" applyFill="1" applyBorder="1" applyAlignment="1" applyProtection="1">
      <alignment horizontal="left" wrapText="1"/>
      <protection/>
    </xf>
    <xf numFmtId="0" fontId="36" fillId="0" borderId="24" xfId="0" applyFont="1" applyBorder="1" applyAlignment="1" quotePrefix="1">
      <alignment horizontal="left"/>
    </xf>
    <xf numFmtId="0" fontId="36" fillId="0" borderId="24" xfId="0" applyNumberFormat="1" applyFont="1" applyFill="1" applyBorder="1" applyAlignment="1" applyProtection="1">
      <alignment horizontal="left" wrapText="1"/>
      <protection/>
    </xf>
    <xf numFmtId="0" fontId="36" fillId="7" borderId="24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65" xfId="0" applyNumberFormat="1" applyFont="1" applyFill="1" applyBorder="1" applyAlignment="1" applyProtection="1" quotePrefix="1">
      <alignment horizontal="left" wrapText="1"/>
      <protection/>
    </xf>
    <xf numFmtId="3" fontId="36" fillId="0" borderId="47" xfId="0" applyNumberFormat="1" applyFont="1" applyBorder="1" applyAlignment="1">
      <alignment horizontal="center"/>
    </xf>
    <xf numFmtId="3" fontId="36" fillId="0" borderId="66" xfId="0" applyNumberFormat="1" applyFont="1" applyBorder="1" applyAlignment="1">
      <alignment horizontal="center"/>
    </xf>
    <xf numFmtId="3" fontId="36" fillId="0" borderId="57" xfId="0" applyNumberFormat="1" applyFont="1" applyBorder="1" applyAlignment="1">
      <alignment horizontal="center"/>
    </xf>
    <xf numFmtId="0" fontId="36" fillId="0" borderId="47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7" xfId="0" applyNumberFormat="1" applyFont="1" applyFill="1" applyBorder="1" applyAlignment="1" applyProtection="1">
      <alignment horizontal="center"/>
      <protection/>
    </xf>
    <xf numFmtId="0" fontId="39" fillId="0" borderId="66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800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800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8780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19050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8780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65.140625" style="3" customWidth="1"/>
    <col min="2" max="2" width="4.28125" style="3" customWidth="1"/>
    <col min="3" max="3" width="5.57421875" style="3" customWidth="1"/>
    <col min="4" max="4" width="5.28125" style="59" customWidth="1"/>
    <col min="5" max="5" width="6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50.25" customHeight="1">
      <c r="A1" s="271" t="s">
        <v>92</v>
      </c>
      <c r="B1" s="271"/>
      <c r="C1" s="271"/>
      <c r="D1" s="271"/>
      <c r="E1" s="271"/>
      <c r="F1" s="271"/>
      <c r="G1" s="271"/>
      <c r="H1" s="271"/>
    </row>
    <row r="2" spans="1:8" ht="17.25">
      <c r="A2" s="112"/>
      <c r="B2" s="112"/>
      <c r="C2" s="112"/>
      <c r="D2" s="112"/>
      <c r="E2" s="112"/>
      <c r="F2" s="112"/>
      <c r="G2" s="112"/>
      <c r="H2" s="112"/>
    </row>
    <row r="3" spans="1:8" ht="17.25">
      <c r="A3" s="271" t="s">
        <v>37</v>
      </c>
      <c r="B3" s="271"/>
      <c r="C3" s="271"/>
      <c r="D3" s="271"/>
      <c r="E3" s="271"/>
      <c r="F3" s="271"/>
      <c r="G3" s="283"/>
      <c r="H3" s="283"/>
    </row>
    <row r="4" spans="1:5" ht="17.25">
      <c r="A4" s="50"/>
      <c r="B4" s="51"/>
      <c r="C4" s="51"/>
      <c r="D4" s="51"/>
      <c r="E4" s="51"/>
    </row>
    <row r="5" spans="1:8" ht="27.75" customHeight="1">
      <c r="A5" s="52"/>
      <c r="B5" s="53"/>
      <c r="C5" s="53"/>
      <c r="D5" s="54"/>
      <c r="E5" s="55"/>
      <c r="F5" s="113" t="s">
        <v>93</v>
      </c>
      <c r="G5" s="113" t="s">
        <v>94</v>
      </c>
      <c r="H5" s="114" t="s">
        <v>95</v>
      </c>
    </row>
    <row r="6" spans="1:8" ht="20.25" customHeight="1">
      <c r="A6" s="280" t="s">
        <v>38</v>
      </c>
      <c r="B6" s="270"/>
      <c r="C6" s="270"/>
      <c r="D6" s="270"/>
      <c r="E6" s="281"/>
      <c r="F6" s="115">
        <f>+F7+F8</f>
        <v>33921555</v>
      </c>
      <c r="G6" s="115">
        <f>G7+G8</f>
        <v>16855437</v>
      </c>
      <c r="H6" s="115">
        <f>+H7+H8</f>
        <v>16855437</v>
      </c>
    </row>
    <row r="7" spans="1:8" ht="21" customHeight="1">
      <c r="A7" s="279" t="s">
        <v>0</v>
      </c>
      <c r="B7" s="264"/>
      <c r="C7" s="264"/>
      <c r="D7" s="264"/>
      <c r="E7" s="268"/>
      <c r="F7" s="116">
        <v>33920188</v>
      </c>
      <c r="G7" s="116">
        <v>16854070</v>
      </c>
      <c r="H7" s="116">
        <v>16854070</v>
      </c>
    </row>
    <row r="8" spans="1:8" ht="21" customHeight="1">
      <c r="A8" s="267" t="s">
        <v>56</v>
      </c>
      <c r="B8" s="268"/>
      <c r="C8" s="268"/>
      <c r="D8" s="268"/>
      <c r="E8" s="268"/>
      <c r="F8" s="116">
        <v>1367</v>
      </c>
      <c r="G8" s="116">
        <v>1367</v>
      </c>
      <c r="H8" s="116">
        <v>1367</v>
      </c>
    </row>
    <row r="9" spans="1:8" ht="21" customHeight="1">
      <c r="A9" s="117" t="s">
        <v>39</v>
      </c>
      <c r="B9" s="118"/>
      <c r="C9" s="118"/>
      <c r="D9" s="118"/>
      <c r="E9" s="118"/>
      <c r="F9" s="115">
        <f>+F10+F11</f>
        <v>33885250</v>
      </c>
      <c r="G9" s="115">
        <f>+G10+G11</f>
        <v>16855437</v>
      </c>
      <c r="H9" s="115">
        <f>+H10+H11</f>
        <v>16855437</v>
      </c>
    </row>
    <row r="10" spans="1:8" ht="19.5" customHeight="1">
      <c r="A10" s="263" t="s">
        <v>1</v>
      </c>
      <c r="B10" s="264"/>
      <c r="C10" s="264"/>
      <c r="D10" s="264"/>
      <c r="E10" s="282"/>
      <c r="F10" s="116">
        <v>16243984</v>
      </c>
      <c r="G10" s="116">
        <v>16243984</v>
      </c>
      <c r="H10" s="57">
        <v>16243984</v>
      </c>
    </row>
    <row r="11" spans="1:8" ht="20.25" customHeight="1">
      <c r="A11" s="278" t="s">
        <v>57</v>
      </c>
      <c r="B11" s="268"/>
      <c r="C11" s="268"/>
      <c r="D11" s="268"/>
      <c r="E11" s="268"/>
      <c r="F11" s="56">
        <v>17641266</v>
      </c>
      <c r="G11" s="56">
        <v>611453</v>
      </c>
      <c r="H11" s="57">
        <v>611453</v>
      </c>
    </row>
    <row r="12" spans="1:8" s="45" customFormat="1" ht="25.5" customHeight="1">
      <c r="A12" s="269" t="s">
        <v>2</v>
      </c>
      <c r="B12" s="270"/>
      <c r="C12" s="270"/>
      <c r="D12" s="270"/>
      <c r="E12" s="270"/>
      <c r="F12" s="119">
        <f>+F6-F9</f>
        <v>36305</v>
      </c>
      <c r="G12" s="119">
        <f>+G6-G9</f>
        <v>0</v>
      </c>
      <c r="H12" s="119">
        <f>+H6-H9</f>
        <v>0</v>
      </c>
    </row>
    <row r="13" spans="1:8" s="45" customFormat="1" ht="48" customHeight="1">
      <c r="A13" s="271"/>
      <c r="B13" s="261"/>
      <c r="C13" s="261"/>
      <c r="D13" s="261"/>
      <c r="E13" s="261"/>
      <c r="F13" s="262"/>
      <c r="G13" s="262"/>
      <c r="H13" s="262"/>
    </row>
    <row r="14" spans="1:8" s="45" customFormat="1" ht="27">
      <c r="A14" s="52"/>
      <c r="B14" s="53"/>
      <c r="C14" s="53"/>
      <c r="D14" s="54"/>
      <c r="E14" s="55"/>
      <c r="F14" s="113" t="s">
        <v>93</v>
      </c>
      <c r="G14" s="113" t="s">
        <v>94</v>
      </c>
      <c r="H14" s="114" t="s">
        <v>95</v>
      </c>
    </row>
    <row r="15" spans="1:8" s="45" customFormat="1" ht="17.25">
      <c r="A15" s="272" t="s">
        <v>58</v>
      </c>
      <c r="B15" s="273"/>
      <c r="C15" s="273"/>
      <c r="D15" s="273"/>
      <c r="E15" s="274"/>
      <c r="F15" s="120">
        <v>0</v>
      </c>
      <c r="G15" s="120">
        <v>0</v>
      </c>
      <c r="H15" s="121">
        <v>0</v>
      </c>
    </row>
    <row r="16" spans="1:8" s="45" customFormat="1" ht="35.25" customHeight="1">
      <c r="A16" s="275" t="s">
        <v>59</v>
      </c>
      <c r="B16" s="276"/>
      <c r="C16" s="276"/>
      <c r="D16" s="276"/>
      <c r="E16" s="277"/>
      <c r="F16" s="122">
        <v>0</v>
      </c>
      <c r="G16" s="122">
        <v>0</v>
      </c>
      <c r="H16" s="119">
        <v>0</v>
      </c>
    </row>
    <row r="17" spans="1:8" s="45" customFormat="1" ht="15" customHeight="1">
      <c r="A17" s="260"/>
      <c r="B17" s="261"/>
      <c r="C17" s="261"/>
      <c r="D17" s="261"/>
      <c r="E17" s="261"/>
      <c r="F17" s="262"/>
      <c r="G17" s="262"/>
      <c r="H17" s="262"/>
    </row>
    <row r="18" spans="1:8" s="45" customFormat="1" ht="33.75" customHeight="1">
      <c r="A18" s="52"/>
      <c r="B18" s="53"/>
      <c r="C18" s="53"/>
      <c r="D18" s="54"/>
      <c r="E18" s="55"/>
      <c r="F18" s="113" t="s">
        <v>93</v>
      </c>
      <c r="G18" s="113" t="s">
        <v>94</v>
      </c>
      <c r="H18" s="114" t="s">
        <v>95</v>
      </c>
    </row>
    <row r="19" spans="1:8" s="45" customFormat="1" ht="18" customHeight="1">
      <c r="A19" s="279" t="s">
        <v>3</v>
      </c>
      <c r="B19" s="264"/>
      <c r="C19" s="264"/>
      <c r="D19" s="264"/>
      <c r="E19" s="264"/>
      <c r="F19" s="56">
        <v>0</v>
      </c>
      <c r="G19" s="56">
        <v>0</v>
      </c>
      <c r="H19" s="56">
        <v>0</v>
      </c>
    </row>
    <row r="20" spans="1:8" ht="15">
      <c r="A20" s="279" t="s">
        <v>4</v>
      </c>
      <c r="B20" s="264"/>
      <c r="C20" s="264"/>
      <c r="D20" s="264"/>
      <c r="E20" s="264"/>
      <c r="F20" s="56">
        <v>36305</v>
      </c>
      <c r="G20" s="56">
        <v>36305</v>
      </c>
      <c r="H20" s="56">
        <v>36305</v>
      </c>
    </row>
    <row r="21" spans="1:8" ht="15">
      <c r="A21" s="269" t="s">
        <v>5</v>
      </c>
      <c r="B21" s="270"/>
      <c r="C21" s="270"/>
      <c r="D21" s="270"/>
      <c r="E21" s="270"/>
      <c r="F21" s="115">
        <f>F19-F20</f>
        <v>-36305</v>
      </c>
      <c r="G21" s="115">
        <f>G19-G20</f>
        <v>-36305</v>
      </c>
      <c r="H21" s="115">
        <f>H19-H20</f>
        <v>-36305</v>
      </c>
    </row>
    <row r="22" spans="1:8" ht="17.25">
      <c r="A22" s="260"/>
      <c r="B22" s="261"/>
      <c r="C22" s="261"/>
      <c r="D22" s="261"/>
      <c r="E22" s="261"/>
      <c r="F22" s="262"/>
      <c r="G22" s="262"/>
      <c r="H22" s="262"/>
    </row>
    <row r="23" spans="1:8" ht="15">
      <c r="A23" s="263" t="s">
        <v>6</v>
      </c>
      <c r="B23" s="264"/>
      <c r="C23" s="264"/>
      <c r="D23" s="264"/>
      <c r="E23" s="264"/>
      <c r="F23" s="56">
        <v>0</v>
      </c>
      <c r="G23" s="56" t="str">
        <f>IF((G12+G16+G21)&lt;&gt;0,"NESLAGANJE ZBROJA",(G12+G16+G21))</f>
        <v>NESLAGANJE ZBROJA</v>
      </c>
      <c r="H23" s="56" t="str">
        <f>IF((H12+H16+H21)&lt;&gt;0,"NESLAGANJE ZBROJA",(H12+H16+H21))</f>
        <v>NESLAGANJE ZBROJA</v>
      </c>
    </row>
    <row r="24" spans="1:8" ht="17.25">
      <c r="A24" s="58"/>
      <c r="B24" s="51"/>
      <c r="C24" s="51"/>
      <c r="D24" s="51"/>
      <c r="E24" s="51"/>
      <c r="F24" s="45"/>
      <c r="G24" s="45"/>
      <c r="H24" s="45"/>
    </row>
    <row r="25" spans="1:8" ht="35.25" customHeight="1">
      <c r="A25" s="265" t="s">
        <v>60</v>
      </c>
      <c r="B25" s="266"/>
      <c r="C25" s="266"/>
      <c r="D25" s="266"/>
      <c r="E25" s="266"/>
      <c r="F25" s="266"/>
      <c r="G25" s="266"/>
      <c r="H25" s="266"/>
    </row>
  </sheetData>
  <sheetProtection/>
  <mergeCells count="18">
    <mergeCell ref="A21:E21"/>
    <mergeCell ref="A19:E19"/>
    <mergeCell ref="A20:E20"/>
    <mergeCell ref="A6:E6"/>
    <mergeCell ref="A1:H1"/>
    <mergeCell ref="A7:E7"/>
    <mergeCell ref="A10:E10"/>
    <mergeCell ref="A3:H3"/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H77" sqref="H77"/>
    </sheetView>
  </sheetViews>
  <sheetFormatPr defaultColWidth="11.421875" defaultRowHeight="12.75"/>
  <cols>
    <col min="1" max="1" width="16.00390625" style="15" customWidth="1"/>
    <col min="2" max="3" width="17.57421875" style="15" customWidth="1"/>
    <col min="4" max="4" width="17.57421875" style="46" customWidth="1"/>
    <col min="5" max="5" width="16.7109375" style="3" customWidth="1"/>
    <col min="6" max="6" width="16.00390625" style="3" customWidth="1"/>
    <col min="7" max="7" width="16.28125" style="3" customWidth="1"/>
    <col min="8" max="8" width="16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71" t="s">
        <v>7</v>
      </c>
      <c r="B1" s="271"/>
      <c r="C1" s="271"/>
      <c r="D1" s="271"/>
      <c r="E1" s="271"/>
      <c r="F1" s="271"/>
      <c r="G1" s="271"/>
      <c r="H1" s="271"/>
    </row>
    <row r="2" spans="1:8" s="1" customFormat="1" ht="13.5" thickBot="1">
      <c r="A2" s="8"/>
      <c r="H2" s="9" t="s">
        <v>8</v>
      </c>
    </row>
    <row r="3" spans="1:8" s="1" customFormat="1" ht="27" thickBot="1">
      <c r="A3" s="63" t="s">
        <v>9</v>
      </c>
      <c r="B3" s="288" t="s">
        <v>65</v>
      </c>
      <c r="C3" s="291"/>
      <c r="D3" s="291"/>
      <c r="E3" s="291"/>
      <c r="F3" s="291"/>
      <c r="G3" s="291"/>
      <c r="H3" s="292"/>
    </row>
    <row r="4" spans="1:8" s="1" customFormat="1" ht="79.5" thickBot="1">
      <c r="A4" s="64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</row>
    <row r="5" spans="1:8" s="1" customFormat="1" ht="15">
      <c r="A5" s="101">
        <v>63414</v>
      </c>
      <c r="B5" s="108"/>
      <c r="C5" s="103"/>
      <c r="D5" s="109"/>
      <c r="E5" s="94"/>
      <c r="F5" s="94"/>
      <c r="G5" s="95"/>
      <c r="H5" s="96"/>
    </row>
    <row r="6" spans="1:8" s="1" customFormat="1" ht="15">
      <c r="A6" s="101">
        <v>63612</v>
      </c>
      <c r="B6" s="108"/>
      <c r="C6" s="103"/>
      <c r="D6" s="109"/>
      <c r="E6" s="171">
        <v>13016500</v>
      </c>
      <c r="F6" s="94"/>
      <c r="G6" s="95"/>
      <c r="H6" s="96"/>
    </row>
    <row r="7" spans="1:8" s="1" customFormat="1" ht="15">
      <c r="A7" s="101">
        <v>63622</v>
      </c>
      <c r="B7" s="108"/>
      <c r="C7" s="103"/>
      <c r="D7" s="109"/>
      <c r="E7" s="171">
        <v>250000</v>
      </c>
      <c r="F7" s="94"/>
      <c r="G7" s="95"/>
      <c r="H7" s="96"/>
    </row>
    <row r="8" spans="1:8" s="1" customFormat="1" ht="15">
      <c r="A8" s="101">
        <v>63811</v>
      </c>
      <c r="B8" s="108"/>
      <c r="C8" s="103"/>
      <c r="D8" s="109"/>
      <c r="E8" s="171">
        <v>185000</v>
      </c>
      <c r="F8" s="94"/>
      <c r="G8" s="95"/>
      <c r="H8" s="96"/>
    </row>
    <row r="9" spans="1:8" s="1" customFormat="1" ht="15">
      <c r="A9" s="101">
        <v>64132</v>
      </c>
      <c r="B9" s="108"/>
      <c r="C9" s="103"/>
      <c r="D9" s="109"/>
      <c r="E9" s="94"/>
      <c r="F9" s="94"/>
      <c r="G9" s="95"/>
      <c r="H9" s="96"/>
    </row>
    <row r="10" spans="1:8" s="1" customFormat="1" ht="15">
      <c r="A10" s="101">
        <v>65264</v>
      </c>
      <c r="B10" s="102"/>
      <c r="C10" s="103"/>
      <c r="D10" s="103">
        <v>664683</v>
      </c>
      <c r="E10" s="89"/>
      <c r="F10" s="89"/>
      <c r="G10" s="90"/>
      <c r="H10" s="91"/>
    </row>
    <row r="11" spans="1:8" s="1" customFormat="1" ht="15">
      <c r="A11" s="101">
        <v>65267</v>
      </c>
      <c r="B11" s="102"/>
      <c r="C11" s="103"/>
      <c r="D11" s="103"/>
      <c r="E11" s="89"/>
      <c r="F11" s="89"/>
      <c r="G11" s="90"/>
      <c r="H11" s="91"/>
    </row>
    <row r="12" spans="1:8" s="1" customFormat="1" ht="15">
      <c r="A12" s="101">
        <v>66151</v>
      </c>
      <c r="B12" s="102"/>
      <c r="C12" s="103">
        <v>50867</v>
      </c>
      <c r="D12" s="103"/>
      <c r="E12" s="89"/>
      <c r="F12" s="89"/>
      <c r="G12" s="90"/>
      <c r="H12" s="91"/>
    </row>
    <row r="13" spans="1:8" s="1" customFormat="1" ht="30.75">
      <c r="A13" s="101" t="s">
        <v>103</v>
      </c>
      <c r="B13" s="102"/>
      <c r="C13" s="103"/>
      <c r="D13" s="103"/>
      <c r="E13" s="103">
        <v>1950502</v>
      </c>
      <c r="F13" s="110"/>
      <c r="G13" s="90"/>
      <c r="H13" s="91"/>
    </row>
    <row r="14" spans="1:8" s="1" customFormat="1" ht="15">
      <c r="A14" s="101" t="s">
        <v>102</v>
      </c>
      <c r="B14" s="102"/>
      <c r="C14" s="103"/>
      <c r="D14" s="103"/>
      <c r="E14" s="103"/>
      <c r="F14" s="110">
        <v>71632</v>
      </c>
      <c r="G14" s="90"/>
      <c r="H14" s="91"/>
    </row>
    <row r="15" spans="1:8" s="1" customFormat="1" ht="46.5">
      <c r="A15" s="101" t="s">
        <v>104</v>
      </c>
      <c r="B15" s="102">
        <v>9500</v>
      </c>
      <c r="C15" s="103"/>
      <c r="D15" s="103"/>
      <c r="E15" s="103"/>
      <c r="F15" s="110"/>
      <c r="G15" s="90"/>
      <c r="H15" s="91"/>
    </row>
    <row r="16" spans="1:8" s="1" customFormat="1" ht="46.5">
      <c r="A16" s="101" t="s">
        <v>105</v>
      </c>
      <c r="B16" s="102"/>
      <c r="C16" s="103"/>
      <c r="D16" s="103"/>
      <c r="E16" s="103">
        <v>230300</v>
      </c>
      <c r="F16" s="110"/>
      <c r="G16" s="90"/>
      <c r="H16" s="91"/>
    </row>
    <row r="17" spans="1:8" s="1" customFormat="1" ht="15">
      <c r="A17" s="101" t="s">
        <v>100</v>
      </c>
      <c r="B17" s="102"/>
      <c r="C17" s="103"/>
      <c r="D17" s="103"/>
      <c r="E17" s="103">
        <v>45000</v>
      </c>
      <c r="F17" s="110"/>
      <c r="G17" s="90"/>
      <c r="H17" s="91"/>
    </row>
    <row r="18" spans="1:8" s="1" customFormat="1" ht="46.5">
      <c r="A18" s="101" t="s">
        <v>101</v>
      </c>
      <c r="B18" s="102">
        <v>25000</v>
      </c>
      <c r="C18" s="103"/>
      <c r="D18" s="103"/>
      <c r="E18" s="103"/>
      <c r="F18" s="110"/>
      <c r="G18" s="90"/>
      <c r="H18" s="91"/>
    </row>
    <row r="19" spans="1:8" s="1" customFormat="1" ht="30.75">
      <c r="A19" s="101" t="s">
        <v>106</v>
      </c>
      <c r="B19" s="102"/>
      <c r="C19" s="110"/>
      <c r="D19" s="110"/>
      <c r="E19" s="103">
        <v>355086</v>
      </c>
      <c r="F19" s="89"/>
      <c r="G19" s="90"/>
      <c r="H19" s="91"/>
    </row>
    <row r="20" spans="1:8" s="1" customFormat="1" ht="15">
      <c r="A20" s="101" t="s">
        <v>99</v>
      </c>
      <c r="B20" s="102"/>
      <c r="C20" s="110"/>
      <c r="D20" s="110"/>
      <c r="E20" s="103">
        <v>17029813</v>
      </c>
      <c r="F20" s="89"/>
      <c r="G20" s="90"/>
      <c r="H20" s="91"/>
    </row>
    <row r="21" spans="1:8" s="1" customFormat="1" ht="15">
      <c r="A21" s="101" t="s">
        <v>107</v>
      </c>
      <c r="B21" s="102"/>
      <c r="C21" s="110"/>
      <c r="D21" s="110"/>
      <c r="E21" s="103">
        <v>36305</v>
      </c>
      <c r="F21" s="89"/>
      <c r="G21" s="90"/>
      <c r="H21" s="91"/>
    </row>
    <row r="22" spans="1:8" s="1" customFormat="1" ht="15.75" thickBot="1">
      <c r="A22" s="104">
        <v>72111</v>
      </c>
      <c r="B22" s="105"/>
      <c r="C22" s="106"/>
      <c r="D22" s="107">
        <v>1367</v>
      </c>
      <c r="E22" s="92"/>
      <c r="F22" s="92"/>
      <c r="G22" s="202"/>
      <c r="H22" s="93"/>
    </row>
    <row r="23" spans="1:8" s="1" customFormat="1" ht="30" customHeight="1" thickBot="1">
      <c r="A23" s="13" t="s">
        <v>18</v>
      </c>
      <c r="B23" s="204">
        <f aca="true" t="shared" si="0" ref="B23:H23">SUM(B5:B22)</f>
        <v>34500</v>
      </c>
      <c r="C23" s="204">
        <f t="shared" si="0"/>
        <v>50867</v>
      </c>
      <c r="D23" s="204">
        <f t="shared" si="0"/>
        <v>666050</v>
      </c>
      <c r="E23" s="111">
        <f t="shared" si="0"/>
        <v>33098506</v>
      </c>
      <c r="F23" s="111">
        <f t="shared" si="0"/>
        <v>71632</v>
      </c>
      <c r="G23" s="111">
        <f t="shared" si="0"/>
        <v>0</v>
      </c>
      <c r="H23" s="172">
        <f t="shared" si="0"/>
        <v>0</v>
      </c>
    </row>
    <row r="24" spans="1:8" s="1" customFormat="1" ht="28.5" customHeight="1" thickBot="1">
      <c r="A24" s="13" t="s">
        <v>66</v>
      </c>
      <c r="B24" s="285">
        <f>B23+C23+D23+E23+F23+G23+H23</f>
        <v>33921555</v>
      </c>
      <c r="C24" s="286"/>
      <c r="D24" s="286"/>
      <c r="E24" s="286"/>
      <c r="F24" s="286"/>
      <c r="G24" s="286"/>
      <c r="H24" s="287"/>
    </row>
    <row r="25" spans="1:8" ht="13.5" thickBot="1">
      <c r="A25" s="5"/>
      <c r="B25" s="5"/>
      <c r="C25" s="5"/>
      <c r="D25" s="6"/>
      <c r="E25" s="14"/>
      <c r="H25" s="9"/>
    </row>
    <row r="26" spans="1:8" ht="24" customHeight="1" thickBot="1">
      <c r="A26" s="65" t="s">
        <v>9</v>
      </c>
      <c r="B26" s="288" t="s">
        <v>70</v>
      </c>
      <c r="C26" s="291"/>
      <c r="D26" s="291"/>
      <c r="E26" s="291"/>
      <c r="F26" s="291"/>
      <c r="G26" s="291"/>
      <c r="H26" s="292"/>
    </row>
    <row r="27" spans="1:8" ht="79.5" thickBot="1">
      <c r="A27" s="66" t="s">
        <v>10</v>
      </c>
      <c r="B27" s="10" t="s">
        <v>11</v>
      </c>
      <c r="C27" s="11" t="s">
        <v>12</v>
      </c>
      <c r="D27" s="11" t="s">
        <v>13</v>
      </c>
      <c r="E27" s="11" t="s">
        <v>14</v>
      </c>
      <c r="F27" s="11" t="s">
        <v>15</v>
      </c>
      <c r="G27" s="11" t="s">
        <v>16</v>
      </c>
      <c r="H27" s="12" t="s">
        <v>17</v>
      </c>
    </row>
    <row r="28" spans="1:8" ht="15">
      <c r="A28" s="101">
        <v>63414</v>
      </c>
      <c r="B28" s="108"/>
      <c r="C28" s="103"/>
      <c r="D28" s="109"/>
      <c r="E28" s="94"/>
      <c r="F28" s="94"/>
      <c r="G28" s="95"/>
      <c r="H28" s="96"/>
    </row>
    <row r="29" spans="1:8" ht="15">
      <c r="A29" s="101">
        <v>63612</v>
      </c>
      <c r="B29" s="108"/>
      <c r="C29" s="103"/>
      <c r="D29" s="109"/>
      <c r="E29" s="171">
        <v>13016500</v>
      </c>
      <c r="F29" s="94"/>
      <c r="G29" s="95"/>
      <c r="H29" s="96"/>
    </row>
    <row r="30" spans="1:8" ht="15">
      <c r="A30" s="101">
        <v>63622</v>
      </c>
      <c r="B30" s="108"/>
      <c r="C30" s="103"/>
      <c r="D30" s="109"/>
      <c r="E30" s="171">
        <v>250000</v>
      </c>
      <c r="F30" s="94"/>
      <c r="G30" s="95"/>
      <c r="H30" s="96"/>
    </row>
    <row r="31" spans="1:8" ht="15">
      <c r="A31" s="101">
        <v>63811</v>
      </c>
      <c r="B31" s="108"/>
      <c r="C31" s="103"/>
      <c r="D31" s="109"/>
      <c r="E31" s="171">
        <v>185000</v>
      </c>
      <c r="F31" s="94"/>
      <c r="G31" s="95"/>
      <c r="H31" s="96"/>
    </row>
    <row r="32" spans="1:8" ht="15">
      <c r="A32" s="101">
        <v>64132</v>
      </c>
      <c r="B32" s="108"/>
      <c r="C32" s="103"/>
      <c r="D32" s="109"/>
      <c r="E32" s="94"/>
      <c r="F32" s="94"/>
      <c r="G32" s="95"/>
      <c r="H32" s="96"/>
    </row>
    <row r="33" spans="1:8" ht="15">
      <c r="A33" s="101">
        <v>65264</v>
      </c>
      <c r="B33" s="102"/>
      <c r="C33" s="103"/>
      <c r="D33" s="103">
        <v>664683</v>
      </c>
      <c r="E33" s="89"/>
      <c r="F33" s="89"/>
      <c r="G33" s="90"/>
      <c r="H33" s="91"/>
    </row>
    <row r="34" spans="1:8" ht="15">
      <c r="A34" s="101">
        <v>65267</v>
      </c>
      <c r="B34" s="102"/>
      <c r="C34" s="103"/>
      <c r="D34" s="103"/>
      <c r="E34" s="89"/>
      <c r="F34" s="89"/>
      <c r="G34" s="90"/>
      <c r="H34" s="91"/>
    </row>
    <row r="35" spans="1:8" ht="15">
      <c r="A35" s="101">
        <v>66151</v>
      </c>
      <c r="B35" s="102"/>
      <c r="C35" s="103">
        <v>50867</v>
      </c>
      <c r="D35" s="103"/>
      <c r="E35" s="89"/>
      <c r="F35" s="89"/>
      <c r="G35" s="90"/>
      <c r="H35" s="91"/>
    </row>
    <row r="36" spans="1:8" ht="30.75">
      <c r="A36" s="101" t="s">
        <v>103</v>
      </c>
      <c r="B36" s="102"/>
      <c r="C36" s="103"/>
      <c r="D36" s="103"/>
      <c r="E36" s="103">
        <v>1950502</v>
      </c>
      <c r="F36" s="110"/>
      <c r="G36" s="90"/>
      <c r="H36" s="91"/>
    </row>
    <row r="37" spans="1:8" ht="15">
      <c r="A37" s="101" t="s">
        <v>102</v>
      </c>
      <c r="B37" s="102"/>
      <c r="C37" s="103"/>
      <c r="D37" s="103"/>
      <c r="E37" s="103"/>
      <c r="F37" s="110">
        <v>71632</v>
      </c>
      <c r="G37" s="90"/>
      <c r="H37" s="91"/>
    </row>
    <row r="38" spans="1:8" ht="46.5">
      <c r="A38" s="101" t="s">
        <v>104</v>
      </c>
      <c r="B38" s="102">
        <v>9500</v>
      </c>
      <c r="C38" s="103"/>
      <c r="D38" s="103"/>
      <c r="E38" s="103"/>
      <c r="F38" s="110"/>
      <c r="G38" s="90"/>
      <c r="H38" s="91"/>
    </row>
    <row r="39" spans="1:8" ht="46.5">
      <c r="A39" s="101" t="s">
        <v>105</v>
      </c>
      <c r="B39" s="102"/>
      <c r="C39" s="103"/>
      <c r="D39" s="103"/>
      <c r="E39" s="103">
        <v>230300</v>
      </c>
      <c r="F39" s="110"/>
      <c r="G39" s="90"/>
      <c r="H39" s="91"/>
    </row>
    <row r="40" spans="1:8" ht="15">
      <c r="A40" s="101" t="s">
        <v>100</v>
      </c>
      <c r="B40" s="102"/>
      <c r="C40" s="103"/>
      <c r="D40" s="103"/>
      <c r="E40" s="103">
        <v>45000</v>
      </c>
      <c r="F40" s="110"/>
      <c r="G40" s="90"/>
      <c r="H40" s="91"/>
    </row>
    <row r="41" spans="1:8" ht="46.5">
      <c r="A41" s="101" t="s">
        <v>101</v>
      </c>
      <c r="B41" s="102">
        <v>25000</v>
      </c>
      <c r="C41" s="103"/>
      <c r="D41" s="103"/>
      <c r="E41" s="103"/>
      <c r="F41" s="110"/>
      <c r="G41" s="90"/>
      <c r="H41" s="91"/>
    </row>
    <row r="42" spans="1:8" ht="30.75">
      <c r="A42" s="101" t="s">
        <v>106</v>
      </c>
      <c r="B42" s="102"/>
      <c r="C42" s="110"/>
      <c r="D42" s="110"/>
      <c r="E42" s="103">
        <v>355086</v>
      </c>
      <c r="F42" s="89"/>
      <c r="G42" s="90"/>
      <c r="H42" s="91"/>
    </row>
    <row r="43" spans="1:8" ht="15">
      <c r="A43" s="101" t="s">
        <v>107</v>
      </c>
      <c r="B43" s="102"/>
      <c r="C43" s="110"/>
      <c r="D43" s="110"/>
      <c r="E43" s="103">
        <v>36305</v>
      </c>
      <c r="F43" s="89"/>
      <c r="G43" s="90"/>
      <c r="H43" s="91"/>
    </row>
    <row r="44" spans="1:8" ht="15.75" thickBot="1">
      <c r="A44" s="104">
        <v>72111</v>
      </c>
      <c r="B44" s="105"/>
      <c r="C44" s="106"/>
      <c r="D44" s="107">
        <v>1367</v>
      </c>
      <c r="E44" s="92"/>
      <c r="F44" s="92"/>
      <c r="G44" s="202"/>
      <c r="H44" s="93"/>
    </row>
    <row r="45" spans="1:8" s="1" customFormat="1" ht="30" customHeight="1" thickBot="1">
      <c r="A45" s="13" t="s">
        <v>18</v>
      </c>
      <c r="B45" s="204">
        <f aca="true" t="shared" si="1" ref="B45:G45">SUM(B28:B44)</f>
        <v>34500</v>
      </c>
      <c r="C45" s="204">
        <f t="shared" si="1"/>
        <v>50867</v>
      </c>
      <c r="D45" s="204">
        <f t="shared" si="1"/>
        <v>666050</v>
      </c>
      <c r="E45" s="111">
        <f t="shared" si="1"/>
        <v>16068693</v>
      </c>
      <c r="F45" s="111">
        <f t="shared" si="1"/>
        <v>71632</v>
      </c>
      <c r="G45" s="172">
        <f t="shared" si="1"/>
        <v>0</v>
      </c>
      <c r="H45" s="173">
        <v>0</v>
      </c>
    </row>
    <row r="46" spans="1:8" s="1" customFormat="1" ht="28.5" customHeight="1" thickBot="1">
      <c r="A46" s="13" t="s">
        <v>71</v>
      </c>
      <c r="B46" s="285">
        <f>B45+C45+D45+E45+F45+G45+H45</f>
        <v>16891742</v>
      </c>
      <c r="C46" s="286"/>
      <c r="D46" s="286"/>
      <c r="E46" s="286"/>
      <c r="F46" s="286"/>
      <c r="G46" s="286"/>
      <c r="H46" s="287"/>
    </row>
    <row r="47" spans="4:5" ht="13.5" thickBot="1">
      <c r="D47" s="16"/>
      <c r="E47" s="17"/>
    </row>
    <row r="48" spans="1:8" ht="27" thickBot="1">
      <c r="A48" s="65" t="s">
        <v>9</v>
      </c>
      <c r="B48" s="288" t="s">
        <v>90</v>
      </c>
      <c r="C48" s="289"/>
      <c r="D48" s="289"/>
      <c r="E48" s="289"/>
      <c r="F48" s="289"/>
      <c r="G48" s="289"/>
      <c r="H48" s="290"/>
    </row>
    <row r="49" spans="1:8" ht="79.5" thickBot="1">
      <c r="A49" s="66" t="s">
        <v>10</v>
      </c>
      <c r="B49" s="10" t="s">
        <v>11</v>
      </c>
      <c r="C49" s="11" t="s">
        <v>12</v>
      </c>
      <c r="D49" s="11" t="s">
        <v>13</v>
      </c>
      <c r="E49" s="11" t="s">
        <v>14</v>
      </c>
      <c r="F49" s="11" t="s">
        <v>15</v>
      </c>
      <c r="G49" s="11" t="s">
        <v>16</v>
      </c>
      <c r="H49" s="12" t="s">
        <v>17</v>
      </c>
    </row>
    <row r="50" spans="1:8" ht="15">
      <c r="A50" s="101">
        <v>63414</v>
      </c>
      <c r="B50" s="108"/>
      <c r="C50" s="103"/>
      <c r="D50" s="109"/>
      <c r="E50" s="94"/>
      <c r="F50" s="94"/>
      <c r="G50" s="95"/>
      <c r="H50" s="96"/>
    </row>
    <row r="51" spans="1:8" ht="15">
      <c r="A51" s="101">
        <v>63612</v>
      </c>
      <c r="B51" s="108"/>
      <c r="C51" s="103"/>
      <c r="D51" s="109"/>
      <c r="E51" s="171">
        <v>13016500</v>
      </c>
      <c r="F51" s="94"/>
      <c r="G51" s="95"/>
      <c r="H51" s="96"/>
    </row>
    <row r="52" spans="1:8" ht="15">
      <c r="A52" s="101">
        <v>63622</v>
      </c>
      <c r="B52" s="108"/>
      <c r="C52" s="103"/>
      <c r="D52" s="109"/>
      <c r="E52" s="171">
        <v>250000</v>
      </c>
      <c r="F52" s="94"/>
      <c r="G52" s="95"/>
      <c r="H52" s="96"/>
    </row>
    <row r="53" spans="1:8" ht="15">
      <c r="A53" s="101">
        <v>63811</v>
      </c>
      <c r="B53" s="108"/>
      <c r="C53" s="103"/>
      <c r="D53" s="109"/>
      <c r="E53" s="171">
        <v>185000</v>
      </c>
      <c r="F53" s="94"/>
      <c r="G53" s="95"/>
      <c r="H53" s="96"/>
    </row>
    <row r="54" spans="1:8" ht="15">
      <c r="A54" s="101">
        <v>64132</v>
      </c>
      <c r="B54" s="108"/>
      <c r="C54" s="103"/>
      <c r="D54" s="109"/>
      <c r="E54" s="94"/>
      <c r="F54" s="94"/>
      <c r="G54" s="95"/>
      <c r="H54" s="96"/>
    </row>
    <row r="55" spans="1:8" ht="15">
      <c r="A55" s="101">
        <v>65264</v>
      </c>
      <c r="B55" s="102"/>
      <c r="C55" s="103"/>
      <c r="D55" s="103">
        <v>664683</v>
      </c>
      <c r="E55" s="89"/>
      <c r="F55" s="89"/>
      <c r="G55" s="90"/>
      <c r="H55" s="91"/>
    </row>
    <row r="56" spans="1:8" ht="15">
      <c r="A56" s="101">
        <v>65267</v>
      </c>
      <c r="B56" s="102"/>
      <c r="C56" s="103"/>
      <c r="D56" s="103"/>
      <c r="E56" s="89"/>
      <c r="F56" s="89"/>
      <c r="G56" s="90"/>
      <c r="H56" s="91"/>
    </row>
    <row r="57" spans="1:8" ht="13.5" customHeight="1">
      <c r="A57" s="101">
        <v>66151</v>
      </c>
      <c r="B57" s="102"/>
      <c r="C57" s="103">
        <v>50867</v>
      </c>
      <c r="D57" s="103"/>
      <c r="E57" s="89"/>
      <c r="F57" s="89"/>
      <c r="G57" s="90"/>
      <c r="H57" s="91"/>
    </row>
    <row r="58" spans="1:8" ht="13.5" customHeight="1">
      <c r="A58" s="101" t="s">
        <v>103</v>
      </c>
      <c r="B58" s="102"/>
      <c r="C58" s="103"/>
      <c r="D58" s="103"/>
      <c r="E58" s="103">
        <v>1950502</v>
      </c>
      <c r="F58" s="110"/>
      <c r="G58" s="90"/>
      <c r="H58" s="91"/>
    </row>
    <row r="59" spans="1:8" ht="13.5" customHeight="1">
      <c r="A59" s="101" t="s">
        <v>102</v>
      </c>
      <c r="B59" s="102"/>
      <c r="C59" s="103"/>
      <c r="D59" s="103"/>
      <c r="E59" s="103"/>
      <c r="F59" s="110">
        <v>71632</v>
      </c>
      <c r="G59" s="90"/>
      <c r="H59" s="91"/>
    </row>
    <row r="60" spans="1:8" ht="13.5" customHeight="1">
      <c r="A60" s="101" t="s">
        <v>104</v>
      </c>
      <c r="B60" s="102">
        <v>9500</v>
      </c>
      <c r="C60" s="103"/>
      <c r="D60" s="103"/>
      <c r="E60" s="103"/>
      <c r="F60" s="110"/>
      <c r="G60" s="90"/>
      <c r="H60" s="91"/>
    </row>
    <row r="61" spans="1:8" ht="13.5" customHeight="1">
      <c r="A61" s="101" t="s">
        <v>105</v>
      </c>
      <c r="B61" s="102"/>
      <c r="C61" s="103"/>
      <c r="D61" s="103"/>
      <c r="E61" s="103">
        <v>230300</v>
      </c>
      <c r="F61" s="110"/>
      <c r="G61" s="90"/>
      <c r="H61" s="91"/>
    </row>
    <row r="62" spans="1:8" ht="13.5" customHeight="1">
      <c r="A62" s="101" t="s">
        <v>100</v>
      </c>
      <c r="B62" s="102"/>
      <c r="C62" s="103"/>
      <c r="D62" s="103"/>
      <c r="E62" s="103">
        <v>45000</v>
      </c>
      <c r="F62" s="110"/>
      <c r="G62" s="90"/>
      <c r="H62" s="91"/>
    </row>
    <row r="63" spans="1:8" ht="13.5" customHeight="1">
      <c r="A63" s="101" t="s">
        <v>101</v>
      </c>
      <c r="B63" s="102">
        <v>25000</v>
      </c>
      <c r="C63" s="103"/>
      <c r="D63" s="103"/>
      <c r="E63" s="103"/>
      <c r="F63" s="110"/>
      <c r="G63" s="90"/>
      <c r="H63" s="91"/>
    </row>
    <row r="64" spans="1:8" ht="13.5" customHeight="1">
      <c r="A64" s="101" t="s">
        <v>106</v>
      </c>
      <c r="B64" s="102"/>
      <c r="C64" s="110"/>
      <c r="D64" s="110"/>
      <c r="E64" s="103">
        <v>355086</v>
      </c>
      <c r="F64" s="89"/>
      <c r="G64" s="90"/>
      <c r="H64" s="91"/>
    </row>
    <row r="65" spans="1:8" ht="13.5" customHeight="1">
      <c r="A65" s="101" t="s">
        <v>107</v>
      </c>
      <c r="B65" s="102"/>
      <c r="C65" s="110"/>
      <c r="D65" s="110"/>
      <c r="E65" s="103">
        <v>36305</v>
      </c>
      <c r="F65" s="89"/>
      <c r="G65" s="90"/>
      <c r="H65" s="91"/>
    </row>
    <row r="66" spans="1:8" ht="13.5" customHeight="1" thickBot="1">
      <c r="A66" s="104">
        <v>72111</v>
      </c>
      <c r="B66" s="105"/>
      <c r="C66" s="106"/>
      <c r="D66" s="107">
        <v>1367</v>
      </c>
      <c r="E66" s="92"/>
      <c r="F66" s="92"/>
      <c r="G66" s="202"/>
      <c r="H66" s="93"/>
    </row>
    <row r="67" spans="1:8" s="1" customFormat="1" ht="30" customHeight="1" thickBot="1">
      <c r="A67" s="13" t="s">
        <v>18</v>
      </c>
      <c r="B67" s="204">
        <f aca="true" t="shared" si="2" ref="B67:G67">SUM(B50:B66)</f>
        <v>34500</v>
      </c>
      <c r="C67" s="204">
        <f t="shared" si="2"/>
        <v>50867</v>
      </c>
      <c r="D67" s="204">
        <f t="shared" si="2"/>
        <v>666050</v>
      </c>
      <c r="E67" s="111">
        <f t="shared" si="2"/>
        <v>16068693</v>
      </c>
      <c r="F67" s="111">
        <f t="shared" si="2"/>
        <v>71632</v>
      </c>
      <c r="G67" s="172">
        <f t="shared" si="2"/>
        <v>0</v>
      </c>
      <c r="H67" s="173">
        <v>0</v>
      </c>
    </row>
    <row r="68" spans="1:8" s="1" customFormat="1" ht="28.5" customHeight="1" thickBot="1">
      <c r="A68" s="13" t="s">
        <v>91</v>
      </c>
      <c r="B68" s="285">
        <f>B67+C67+D67+E67+F67+G67+H67</f>
        <v>16891742</v>
      </c>
      <c r="C68" s="286"/>
      <c r="D68" s="286"/>
      <c r="E68" s="286"/>
      <c r="F68" s="286"/>
      <c r="G68" s="286"/>
      <c r="H68" s="287"/>
    </row>
    <row r="69" spans="3:5" ht="13.5" customHeight="1">
      <c r="C69" s="18"/>
      <c r="D69" s="16"/>
      <c r="E69" s="19"/>
    </row>
    <row r="70" spans="3:5" ht="13.5" customHeight="1">
      <c r="C70" s="18"/>
      <c r="D70" s="20"/>
      <c r="E70" s="21"/>
    </row>
    <row r="71" spans="4:5" ht="13.5" customHeight="1">
      <c r="D71" s="22"/>
      <c r="E71" s="23"/>
    </row>
    <row r="72" spans="4:5" ht="13.5" customHeight="1">
      <c r="D72" s="24"/>
      <c r="E72" s="25"/>
    </row>
    <row r="73" spans="4:5" ht="13.5" customHeight="1">
      <c r="D73" s="16"/>
      <c r="E73" s="17"/>
    </row>
    <row r="74" spans="3:5" ht="28.5" customHeight="1">
      <c r="C74" s="18"/>
      <c r="D74" s="16"/>
      <c r="E74" s="26"/>
    </row>
    <row r="75" spans="3:5" ht="13.5" customHeight="1">
      <c r="C75" s="18"/>
      <c r="D75" s="16"/>
      <c r="E75" s="21"/>
    </row>
    <row r="76" spans="4:5" ht="13.5" customHeight="1">
      <c r="D76" s="16"/>
      <c r="E76" s="17"/>
    </row>
    <row r="77" spans="4:5" ht="13.5" customHeight="1">
      <c r="D77" s="16"/>
      <c r="E77" s="25"/>
    </row>
    <row r="78" spans="4:5" ht="13.5" customHeight="1">
      <c r="D78" s="16"/>
      <c r="E78" s="17"/>
    </row>
    <row r="79" spans="4:5" ht="22.5" customHeight="1">
      <c r="D79" s="16"/>
      <c r="E79" s="27"/>
    </row>
    <row r="80" spans="4:5" ht="13.5" customHeight="1">
      <c r="D80" s="22"/>
      <c r="E80" s="23"/>
    </row>
    <row r="81" spans="2:5" ht="13.5" customHeight="1">
      <c r="B81" s="18"/>
      <c r="D81" s="22"/>
      <c r="E81" s="28"/>
    </row>
    <row r="82" spans="3:5" ht="13.5" customHeight="1">
      <c r="C82" s="18"/>
      <c r="D82" s="22"/>
      <c r="E82" s="29"/>
    </row>
    <row r="83" spans="3:5" ht="13.5" customHeight="1">
      <c r="C83" s="18"/>
      <c r="D83" s="24"/>
      <c r="E83" s="21"/>
    </row>
    <row r="84" spans="4:5" ht="13.5" customHeight="1">
      <c r="D84" s="16"/>
      <c r="E84" s="17"/>
    </row>
    <row r="85" spans="2:5" ht="13.5" customHeight="1">
      <c r="B85" s="18"/>
      <c r="D85" s="16"/>
      <c r="E85" s="19"/>
    </row>
    <row r="86" spans="3:5" ht="13.5" customHeight="1">
      <c r="C86" s="18"/>
      <c r="D86" s="16"/>
      <c r="E86" s="28"/>
    </row>
    <row r="87" spans="3:5" ht="13.5" customHeight="1">
      <c r="C87" s="18"/>
      <c r="D87" s="24"/>
      <c r="E87" s="21"/>
    </row>
    <row r="88" spans="4:5" ht="13.5" customHeight="1">
      <c r="D88" s="22"/>
      <c r="E88" s="17"/>
    </row>
    <row r="89" spans="3:5" ht="13.5" customHeight="1">
      <c r="C89" s="18"/>
      <c r="D89" s="22"/>
      <c r="E89" s="28"/>
    </row>
    <row r="90" spans="4:5" ht="22.5" customHeight="1">
      <c r="D90" s="24"/>
      <c r="E90" s="27"/>
    </row>
    <row r="91" spans="4:5" ht="13.5" customHeight="1">
      <c r="D91" s="16"/>
      <c r="E91" s="17"/>
    </row>
    <row r="92" spans="4:5" ht="13.5" customHeight="1">
      <c r="D92" s="24"/>
      <c r="E92" s="21"/>
    </row>
    <row r="93" spans="4:5" ht="13.5" customHeight="1">
      <c r="D93" s="16"/>
      <c r="E93" s="17"/>
    </row>
    <row r="94" spans="4:5" ht="13.5" customHeight="1">
      <c r="D94" s="16"/>
      <c r="E94" s="17"/>
    </row>
    <row r="95" spans="1:5" ht="13.5" customHeight="1">
      <c r="A95" s="18"/>
      <c r="D95" s="30"/>
      <c r="E95" s="28"/>
    </row>
    <row r="96" spans="2:5" ht="13.5" customHeight="1">
      <c r="B96" s="18"/>
      <c r="C96" s="18"/>
      <c r="D96" s="31"/>
      <c r="E96" s="28"/>
    </row>
    <row r="97" spans="2:5" ht="13.5" customHeight="1">
      <c r="B97" s="18"/>
      <c r="C97" s="18"/>
      <c r="D97" s="31"/>
      <c r="E97" s="19"/>
    </row>
    <row r="98" spans="2:5" ht="13.5" customHeight="1">
      <c r="B98" s="18"/>
      <c r="C98" s="18"/>
      <c r="D98" s="24"/>
      <c r="E98" s="25"/>
    </row>
    <row r="99" spans="4:5" ht="12.75">
      <c r="D99" s="16"/>
      <c r="E99" s="17"/>
    </row>
    <row r="100" spans="2:5" ht="12.75">
      <c r="B100" s="18"/>
      <c r="D100" s="16"/>
      <c r="E100" s="28"/>
    </row>
    <row r="101" spans="3:5" ht="12.75">
      <c r="C101" s="18"/>
      <c r="D101" s="16"/>
      <c r="E101" s="19"/>
    </row>
    <row r="102" spans="3:5" ht="12.75">
      <c r="C102" s="18"/>
      <c r="D102" s="24"/>
      <c r="E102" s="21"/>
    </row>
    <row r="103" spans="4:5" ht="12.75">
      <c r="D103" s="16"/>
      <c r="E103" s="17"/>
    </row>
    <row r="104" spans="4:5" ht="12.75">
      <c r="D104" s="16"/>
      <c r="E104" s="17"/>
    </row>
    <row r="105" spans="4:5" ht="12.75">
      <c r="D105" s="32"/>
      <c r="E105" s="33"/>
    </row>
    <row r="106" spans="4:5" ht="12.75">
      <c r="D106" s="16"/>
      <c r="E106" s="17"/>
    </row>
    <row r="107" spans="4:5" ht="12.75">
      <c r="D107" s="16"/>
      <c r="E107" s="17"/>
    </row>
    <row r="108" spans="4:5" ht="12.75">
      <c r="D108" s="16"/>
      <c r="E108" s="17"/>
    </row>
    <row r="109" spans="4:5" ht="12.75">
      <c r="D109" s="24"/>
      <c r="E109" s="21"/>
    </row>
    <row r="110" spans="4:5" ht="12.75">
      <c r="D110" s="16"/>
      <c r="E110" s="17"/>
    </row>
    <row r="111" spans="4:5" ht="12.75">
      <c r="D111" s="24"/>
      <c r="E111" s="21"/>
    </row>
    <row r="112" spans="4:5" ht="12.75">
      <c r="D112" s="16"/>
      <c r="E112" s="17"/>
    </row>
    <row r="113" spans="4:5" ht="12.75">
      <c r="D113" s="16"/>
      <c r="E113" s="17"/>
    </row>
    <row r="114" spans="4:5" ht="12.75">
      <c r="D114" s="16"/>
      <c r="E114" s="17"/>
    </row>
    <row r="115" spans="4:5" ht="12.75">
      <c r="D115" s="16"/>
      <c r="E115" s="17"/>
    </row>
    <row r="116" spans="1:5" ht="28.5" customHeight="1">
      <c r="A116" s="34"/>
      <c r="B116" s="34"/>
      <c r="C116" s="34"/>
      <c r="D116" s="35"/>
      <c r="E116" s="36"/>
    </row>
    <row r="117" spans="3:5" ht="12.75">
      <c r="C117" s="18"/>
      <c r="D117" s="16"/>
      <c r="E117" s="19"/>
    </row>
    <row r="118" spans="4:5" ht="12.75">
      <c r="D118" s="37"/>
      <c r="E118" s="38"/>
    </row>
    <row r="119" spans="4:5" ht="12.75">
      <c r="D119" s="16"/>
      <c r="E119" s="17"/>
    </row>
    <row r="120" spans="4:5" ht="12.75">
      <c r="D120" s="32"/>
      <c r="E120" s="33"/>
    </row>
    <row r="121" spans="4:5" ht="12.75">
      <c r="D121" s="32"/>
      <c r="E121" s="33"/>
    </row>
    <row r="122" spans="4:5" ht="12.75">
      <c r="D122" s="16"/>
      <c r="E122" s="17"/>
    </row>
    <row r="123" spans="4:5" ht="12.75">
      <c r="D123" s="24"/>
      <c r="E123" s="21"/>
    </row>
    <row r="124" spans="4:5" ht="12.75">
      <c r="D124" s="16"/>
      <c r="E124" s="17"/>
    </row>
    <row r="125" spans="4:5" ht="12.75">
      <c r="D125" s="16"/>
      <c r="E125" s="17"/>
    </row>
    <row r="126" spans="4:5" ht="12.75">
      <c r="D126" s="24"/>
      <c r="E126" s="21"/>
    </row>
    <row r="127" spans="4:5" ht="12.75">
      <c r="D127" s="16"/>
      <c r="E127" s="17"/>
    </row>
    <row r="128" spans="4:5" ht="12.75">
      <c r="D128" s="32"/>
      <c r="E128" s="33"/>
    </row>
    <row r="129" spans="4:5" ht="12.75">
      <c r="D129" s="24"/>
      <c r="E129" s="38"/>
    </row>
    <row r="130" spans="4:5" ht="12.75">
      <c r="D130" s="22"/>
      <c r="E130" s="33"/>
    </row>
    <row r="131" spans="4:5" ht="12.75">
      <c r="D131" s="24"/>
      <c r="E131" s="21"/>
    </row>
    <row r="132" spans="4:5" ht="12.75">
      <c r="D132" s="16"/>
      <c r="E132" s="17"/>
    </row>
    <row r="133" spans="3:5" ht="12.75">
      <c r="C133" s="18"/>
      <c r="D133" s="16"/>
      <c r="E133" s="19"/>
    </row>
    <row r="134" spans="4:5" ht="12.75">
      <c r="D134" s="22"/>
      <c r="E134" s="21"/>
    </row>
    <row r="135" spans="4:5" ht="12.75">
      <c r="D135" s="22"/>
      <c r="E135" s="33"/>
    </row>
    <row r="136" spans="3:5" ht="12.75">
      <c r="C136" s="18"/>
      <c r="D136" s="22"/>
      <c r="E136" s="39"/>
    </row>
    <row r="137" spans="3:5" ht="12.75">
      <c r="C137" s="18"/>
      <c r="D137" s="24"/>
      <c r="E137" s="25"/>
    </row>
    <row r="138" spans="4:5" ht="12.75">
      <c r="D138" s="16"/>
      <c r="E138" s="17"/>
    </row>
    <row r="139" spans="4:5" ht="12.75">
      <c r="D139" s="37"/>
      <c r="E139" s="40"/>
    </row>
    <row r="140" spans="4:5" ht="11.25" customHeight="1">
      <c r="D140" s="32"/>
      <c r="E140" s="33"/>
    </row>
    <row r="141" spans="2:5" ht="24" customHeight="1">
      <c r="B141" s="18"/>
      <c r="D141" s="32"/>
      <c r="E141" s="41"/>
    </row>
    <row r="142" spans="3:5" ht="15" customHeight="1">
      <c r="C142" s="18"/>
      <c r="D142" s="32"/>
      <c r="E142" s="41"/>
    </row>
    <row r="143" spans="4:5" ht="11.25" customHeight="1">
      <c r="D143" s="37"/>
      <c r="E143" s="38"/>
    </row>
    <row r="144" spans="4:5" ht="12.75">
      <c r="D144" s="32"/>
      <c r="E144" s="33"/>
    </row>
    <row r="145" spans="2:5" ht="13.5" customHeight="1">
      <c r="B145" s="18"/>
      <c r="D145" s="32"/>
      <c r="E145" s="42"/>
    </row>
    <row r="146" spans="3:5" ht="12.75" customHeight="1">
      <c r="C146" s="18"/>
      <c r="D146" s="32"/>
      <c r="E146" s="19"/>
    </row>
    <row r="147" spans="3:5" ht="12.75" customHeight="1">
      <c r="C147" s="18"/>
      <c r="D147" s="24"/>
      <c r="E147" s="25"/>
    </row>
    <row r="148" spans="4:5" ht="12.75">
      <c r="D148" s="16"/>
      <c r="E148" s="17"/>
    </row>
    <row r="149" spans="3:5" ht="12.75">
      <c r="C149" s="18"/>
      <c r="D149" s="16"/>
      <c r="E149" s="39"/>
    </row>
    <row r="150" spans="4:5" ht="12.75">
      <c r="D150" s="37"/>
      <c r="E150" s="38"/>
    </row>
    <row r="151" spans="4:5" ht="12.75">
      <c r="D151" s="32"/>
      <c r="E151" s="33"/>
    </row>
    <row r="152" spans="4:5" ht="12.75">
      <c r="D152" s="16"/>
      <c r="E152" s="17"/>
    </row>
    <row r="153" spans="1:5" ht="19.5" customHeight="1">
      <c r="A153" s="43"/>
      <c r="B153" s="5"/>
      <c r="C153" s="5"/>
      <c r="D153" s="5"/>
      <c r="E153" s="28"/>
    </row>
    <row r="154" spans="1:5" ht="15" customHeight="1">
      <c r="A154" s="18"/>
      <c r="D154" s="30"/>
      <c r="E154" s="28"/>
    </row>
    <row r="155" spans="1:5" ht="12.75">
      <c r="A155" s="18"/>
      <c r="B155" s="18"/>
      <c r="D155" s="30"/>
      <c r="E155" s="19"/>
    </row>
    <row r="156" spans="3:5" ht="12.75">
      <c r="C156" s="18"/>
      <c r="D156" s="16"/>
      <c r="E156" s="28"/>
    </row>
    <row r="157" spans="4:5" ht="12.75">
      <c r="D157" s="20"/>
      <c r="E157" s="21"/>
    </row>
    <row r="158" spans="2:5" ht="12.75">
      <c r="B158" s="18"/>
      <c r="D158" s="16"/>
      <c r="E158" s="19"/>
    </row>
    <row r="159" spans="3:5" ht="12.75">
      <c r="C159" s="18"/>
      <c r="D159" s="16"/>
      <c r="E159" s="19"/>
    </row>
    <row r="160" spans="4:5" ht="12.75">
      <c r="D160" s="24"/>
      <c r="E160" s="25"/>
    </row>
    <row r="161" spans="3:5" ht="22.5" customHeight="1">
      <c r="C161" s="18"/>
      <c r="D161" s="16"/>
      <c r="E161" s="26"/>
    </row>
    <row r="162" spans="4:5" ht="12.75">
      <c r="D162" s="16"/>
      <c r="E162" s="25"/>
    </row>
    <row r="163" spans="2:5" ht="12.75">
      <c r="B163" s="18"/>
      <c r="D163" s="22"/>
      <c r="E163" s="28"/>
    </row>
    <row r="164" spans="3:5" ht="12.75">
      <c r="C164" s="18"/>
      <c r="D164" s="22"/>
      <c r="E164" s="29"/>
    </row>
    <row r="165" spans="4:5" ht="12.75">
      <c r="D165" s="24"/>
      <c r="E165" s="21"/>
    </row>
    <row r="166" spans="1:5" ht="13.5" customHeight="1">
      <c r="A166" s="18"/>
      <c r="D166" s="30"/>
      <c r="E166" s="28"/>
    </row>
    <row r="167" spans="2:5" ht="13.5" customHeight="1">
      <c r="B167" s="18"/>
      <c r="D167" s="16"/>
      <c r="E167" s="28"/>
    </row>
    <row r="168" spans="3:5" ht="13.5" customHeight="1">
      <c r="C168" s="18"/>
      <c r="D168" s="16"/>
      <c r="E168" s="19"/>
    </row>
    <row r="169" spans="3:5" ht="12.75">
      <c r="C169" s="18"/>
      <c r="D169" s="24"/>
      <c r="E169" s="21"/>
    </row>
    <row r="170" spans="3:5" ht="12.75">
      <c r="C170" s="18"/>
      <c r="D170" s="16"/>
      <c r="E170" s="19"/>
    </row>
    <row r="171" spans="4:5" ht="12.75">
      <c r="D171" s="37"/>
      <c r="E171" s="38"/>
    </row>
    <row r="172" spans="3:5" ht="12.75">
      <c r="C172" s="18"/>
      <c r="D172" s="22"/>
      <c r="E172" s="39"/>
    </row>
    <row r="173" spans="3:5" ht="12.75">
      <c r="C173" s="18"/>
      <c r="D173" s="24"/>
      <c r="E173" s="25"/>
    </row>
    <row r="174" spans="4:5" ht="12.75">
      <c r="D174" s="37"/>
      <c r="E174" s="44"/>
    </row>
    <row r="175" spans="2:5" ht="12.75">
      <c r="B175" s="18"/>
      <c r="D175" s="32"/>
      <c r="E175" s="42"/>
    </row>
    <row r="176" spans="3:5" ht="12.75">
      <c r="C176" s="18"/>
      <c r="D176" s="32"/>
      <c r="E176" s="19"/>
    </row>
    <row r="177" spans="3:5" ht="12.75">
      <c r="C177" s="18"/>
      <c r="D177" s="24"/>
      <c r="E177" s="25"/>
    </row>
    <row r="178" spans="3:5" ht="12.75">
      <c r="C178" s="18"/>
      <c r="D178" s="24"/>
      <c r="E178" s="25"/>
    </row>
    <row r="179" spans="4:5" ht="12.75">
      <c r="D179" s="16"/>
      <c r="E179" s="17"/>
    </row>
    <row r="180" spans="1:5" s="45" customFormat="1" ht="18" customHeight="1">
      <c r="A180" s="284"/>
      <c r="B180" s="284"/>
      <c r="C180" s="284"/>
      <c r="D180" s="284"/>
      <c r="E180" s="284"/>
    </row>
    <row r="181" spans="1:5" ht="28.5" customHeight="1">
      <c r="A181" s="34"/>
      <c r="B181" s="34"/>
      <c r="C181" s="34"/>
      <c r="D181" s="35"/>
      <c r="E181" s="36"/>
    </row>
    <row r="183" spans="1:5" ht="15">
      <c r="A183" s="47"/>
      <c r="B183" s="18"/>
      <c r="C183" s="18"/>
      <c r="D183" s="48"/>
      <c r="E183" s="4"/>
    </row>
    <row r="184" spans="1:5" ht="12.75">
      <c r="A184" s="18"/>
      <c r="B184" s="18"/>
      <c r="C184" s="18"/>
      <c r="D184" s="48"/>
      <c r="E184" s="4"/>
    </row>
    <row r="185" spans="1:5" ht="17.25" customHeight="1">
      <c r="A185" s="18"/>
      <c r="B185" s="18"/>
      <c r="C185" s="18"/>
      <c r="D185" s="48"/>
      <c r="E185" s="4"/>
    </row>
    <row r="186" spans="1:5" ht="13.5" customHeight="1">
      <c r="A186" s="18"/>
      <c r="B186" s="18"/>
      <c r="C186" s="18"/>
      <c r="D186" s="48"/>
      <c r="E186" s="4"/>
    </row>
    <row r="187" spans="1:5" ht="12.75">
      <c r="A187" s="18"/>
      <c r="B187" s="18"/>
      <c r="C187" s="18"/>
      <c r="D187" s="48"/>
      <c r="E187" s="4"/>
    </row>
    <row r="188" spans="1:3" ht="12.75">
      <c r="A188" s="18"/>
      <c r="B188" s="18"/>
      <c r="C188" s="18"/>
    </row>
    <row r="189" spans="1:5" ht="12.75">
      <c r="A189" s="18"/>
      <c r="B189" s="18"/>
      <c r="C189" s="18"/>
      <c r="D189" s="48"/>
      <c r="E189" s="4"/>
    </row>
    <row r="190" spans="1:5" ht="12.75">
      <c r="A190" s="18"/>
      <c r="B190" s="18"/>
      <c r="C190" s="18"/>
      <c r="D190" s="48"/>
      <c r="E190" s="49"/>
    </row>
    <row r="191" spans="1:5" ht="12.75">
      <c r="A191" s="18"/>
      <c r="B191" s="18"/>
      <c r="C191" s="18"/>
      <c r="D191" s="48"/>
      <c r="E191" s="4"/>
    </row>
    <row r="192" spans="1:5" ht="22.5" customHeight="1">
      <c r="A192" s="18"/>
      <c r="B192" s="18"/>
      <c r="C192" s="18"/>
      <c r="D192" s="48"/>
      <c r="E192" s="26"/>
    </row>
    <row r="193" spans="4:5" ht="22.5" customHeight="1">
      <c r="D193" s="24"/>
      <c r="E193" s="27"/>
    </row>
  </sheetData>
  <sheetProtection/>
  <mergeCells count="8">
    <mergeCell ref="A180:E180"/>
    <mergeCell ref="B68:H68"/>
    <mergeCell ref="B48:H48"/>
    <mergeCell ref="B46:H46"/>
    <mergeCell ref="A1:H1"/>
    <mergeCell ref="B24:H24"/>
    <mergeCell ref="B26:H26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114" max="9" man="1"/>
    <brk id="1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3"/>
  <sheetViews>
    <sheetView workbookViewId="0" topLeftCell="A147">
      <selection activeCell="L125" sqref="L125"/>
    </sheetView>
  </sheetViews>
  <sheetFormatPr defaultColWidth="11.421875" defaultRowHeight="12.75"/>
  <cols>
    <col min="1" max="1" width="13.421875" style="61" customWidth="1"/>
    <col min="2" max="2" width="28.8515625" style="62" customWidth="1"/>
    <col min="3" max="3" width="16.00390625" style="2" customWidth="1"/>
    <col min="4" max="4" width="14.7109375" style="2" bestFit="1" customWidth="1"/>
    <col min="5" max="6" width="12.7109375" style="2" bestFit="1" customWidth="1"/>
    <col min="7" max="7" width="16.00390625" style="2" bestFit="1" customWidth="1"/>
    <col min="8" max="8" width="12.57421875" style="2" customWidth="1"/>
    <col min="9" max="10" width="5.57421875" style="2" customWidth="1"/>
    <col min="11" max="12" width="16.00390625" style="2" bestFit="1" customWidth="1"/>
    <col min="13" max="16384" width="11.421875" style="3" customWidth="1"/>
  </cols>
  <sheetData>
    <row r="1" spans="1:12" ht="24" customHeight="1" thickBot="1">
      <c r="A1" s="293" t="s">
        <v>63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s="4" customFormat="1" ht="154.5" customHeight="1" thickBot="1">
      <c r="A2" s="67" t="s">
        <v>19</v>
      </c>
      <c r="B2" s="68" t="s">
        <v>20</v>
      </c>
      <c r="C2" s="69" t="s">
        <v>88</v>
      </c>
      <c r="D2" s="68" t="s">
        <v>11</v>
      </c>
      <c r="E2" s="68" t="s">
        <v>12</v>
      </c>
      <c r="F2" s="68" t="s">
        <v>13</v>
      </c>
      <c r="G2" s="68" t="s">
        <v>14</v>
      </c>
      <c r="H2" s="68" t="s">
        <v>21</v>
      </c>
      <c r="I2" s="68" t="s">
        <v>16</v>
      </c>
      <c r="J2" s="68" t="s">
        <v>17</v>
      </c>
      <c r="K2" s="69" t="s">
        <v>69</v>
      </c>
      <c r="L2" s="70" t="s">
        <v>89</v>
      </c>
    </row>
    <row r="3" spans="1:12" s="4" customFormat="1" ht="47.25" thickBot="1">
      <c r="A3" s="72"/>
      <c r="B3" s="71" t="s">
        <v>87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4" customFormat="1" ht="47.25" thickBot="1">
      <c r="A4" s="231"/>
      <c r="B4" s="232" t="s">
        <v>75</v>
      </c>
      <c r="C4" s="233"/>
      <c r="D4" s="233"/>
      <c r="E4" s="233"/>
      <c r="F4" s="233"/>
      <c r="G4" s="233"/>
      <c r="H4" s="233"/>
      <c r="I4" s="233"/>
      <c r="J4" s="233"/>
      <c r="K4" s="233"/>
      <c r="L4" s="234"/>
    </row>
    <row r="5" spans="1:12" s="4" customFormat="1" ht="15.75" thickBot="1">
      <c r="A5" s="205">
        <v>3</v>
      </c>
      <c r="B5" s="206" t="s">
        <v>22</v>
      </c>
      <c r="C5" s="207">
        <f>C6+C10</f>
        <v>13016500</v>
      </c>
      <c r="D5" s="207"/>
      <c r="E5" s="207"/>
      <c r="F5" s="207"/>
      <c r="G5" s="207">
        <f>G6+G10</f>
        <v>13016500</v>
      </c>
      <c r="H5" s="207"/>
      <c r="I5" s="207"/>
      <c r="J5" s="207"/>
      <c r="K5" s="207">
        <f>K6+K10</f>
        <v>13016500</v>
      </c>
      <c r="L5" s="208">
        <f>L6+L10</f>
        <v>13016500</v>
      </c>
    </row>
    <row r="6" spans="1:12" s="4" customFormat="1" ht="15">
      <c r="A6" s="142">
        <v>31</v>
      </c>
      <c r="B6" s="143" t="s">
        <v>23</v>
      </c>
      <c r="C6" s="148">
        <f>G6</f>
        <v>12410000</v>
      </c>
      <c r="D6" s="144"/>
      <c r="E6" s="144"/>
      <c r="F6" s="144"/>
      <c r="G6" s="144">
        <f>G7+G8+G9</f>
        <v>12410000</v>
      </c>
      <c r="H6" s="144"/>
      <c r="I6" s="144"/>
      <c r="J6" s="144"/>
      <c r="K6" s="144">
        <f>K7+K8+K9</f>
        <v>12410000</v>
      </c>
      <c r="L6" s="144">
        <f>L7+L8+L9</f>
        <v>12410000</v>
      </c>
    </row>
    <row r="7" spans="1:12" ht="15">
      <c r="A7" s="132">
        <v>311</v>
      </c>
      <c r="B7" s="133" t="s">
        <v>24</v>
      </c>
      <c r="C7" s="134">
        <f>G7</f>
        <v>10040000</v>
      </c>
      <c r="D7" s="134"/>
      <c r="E7" s="134"/>
      <c r="F7" s="134"/>
      <c r="G7" s="134">
        <v>10040000</v>
      </c>
      <c r="H7" s="134"/>
      <c r="I7" s="134"/>
      <c r="J7" s="134"/>
      <c r="K7" s="130">
        <f>C7</f>
        <v>10040000</v>
      </c>
      <c r="L7" s="131">
        <f>K7</f>
        <v>10040000</v>
      </c>
    </row>
    <row r="8" spans="1:12" ht="15">
      <c r="A8" s="132">
        <v>312</v>
      </c>
      <c r="B8" s="133" t="s">
        <v>25</v>
      </c>
      <c r="C8" s="134">
        <f>G8</f>
        <v>620000</v>
      </c>
      <c r="D8" s="134"/>
      <c r="E8" s="134"/>
      <c r="F8" s="134"/>
      <c r="G8" s="134">
        <v>620000</v>
      </c>
      <c r="H8" s="134"/>
      <c r="I8" s="134"/>
      <c r="J8" s="134"/>
      <c r="K8" s="130">
        <f>C8</f>
        <v>620000</v>
      </c>
      <c r="L8" s="131">
        <f>K8</f>
        <v>620000</v>
      </c>
    </row>
    <row r="9" spans="1:12" ht="15">
      <c r="A9" s="132">
        <v>313</v>
      </c>
      <c r="B9" s="133" t="s">
        <v>26</v>
      </c>
      <c r="C9" s="134">
        <f>G9</f>
        <v>1750000</v>
      </c>
      <c r="D9" s="134"/>
      <c r="E9" s="134"/>
      <c r="F9" s="134"/>
      <c r="G9" s="134">
        <v>1750000</v>
      </c>
      <c r="H9" s="134"/>
      <c r="I9" s="134"/>
      <c r="J9" s="134"/>
      <c r="K9" s="130">
        <f>C9</f>
        <v>1750000</v>
      </c>
      <c r="L9" s="131">
        <f>K9</f>
        <v>1750000</v>
      </c>
    </row>
    <row r="10" spans="1:12" s="4" customFormat="1" ht="15">
      <c r="A10" s="146">
        <v>32</v>
      </c>
      <c r="B10" s="147" t="s">
        <v>27</v>
      </c>
      <c r="C10" s="148">
        <f>C14+C11+C12+C13</f>
        <v>606500</v>
      </c>
      <c r="D10" s="148"/>
      <c r="E10" s="148"/>
      <c r="F10" s="148"/>
      <c r="G10" s="148">
        <f>G11+G14+G12+G13</f>
        <v>606500</v>
      </c>
      <c r="H10" s="148"/>
      <c r="I10" s="148"/>
      <c r="J10" s="148"/>
      <c r="K10" s="144">
        <f>K11+K12+K13+K14</f>
        <v>606500</v>
      </c>
      <c r="L10" s="144">
        <f>L11+L12+L13+L14</f>
        <v>606500</v>
      </c>
    </row>
    <row r="11" spans="1:12" s="4" customFormat="1" ht="30">
      <c r="A11" s="132">
        <v>321</v>
      </c>
      <c r="B11" s="133" t="s">
        <v>28</v>
      </c>
      <c r="C11" s="134">
        <f>G11</f>
        <v>470000</v>
      </c>
      <c r="D11" s="134"/>
      <c r="E11" s="134"/>
      <c r="F11" s="134"/>
      <c r="G11" s="134">
        <v>470000</v>
      </c>
      <c r="H11" s="134"/>
      <c r="I11" s="134"/>
      <c r="J11" s="134"/>
      <c r="K11" s="130">
        <f>C11</f>
        <v>470000</v>
      </c>
      <c r="L11" s="131">
        <f>K11</f>
        <v>470000</v>
      </c>
    </row>
    <row r="12" spans="1:12" s="4" customFormat="1" ht="30">
      <c r="A12" s="132">
        <v>322</v>
      </c>
      <c r="B12" s="133" t="s">
        <v>29</v>
      </c>
      <c r="C12" s="134">
        <f>G12</f>
        <v>16500</v>
      </c>
      <c r="D12" s="134"/>
      <c r="E12" s="134"/>
      <c r="F12" s="134"/>
      <c r="G12" s="134">
        <v>16500</v>
      </c>
      <c r="H12" s="134"/>
      <c r="I12" s="134"/>
      <c r="J12" s="134"/>
      <c r="K12" s="130">
        <f>C12</f>
        <v>16500</v>
      </c>
      <c r="L12" s="131">
        <f>K12</f>
        <v>16500</v>
      </c>
    </row>
    <row r="13" spans="1:12" s="4" customFormat="1" ht="15">
      <c r="A13" s="132">
        <v>323</v>
      </c>
      <c r="B13" s="133" t="s">
        <v>30</v>
      </c>
      <c r="C13" s="134">
        <f>G13</f>
        <v>75000</v>
      </c>
      <c r="D13" s="134"/>
      <c r="E13" s="134"/>
      <c r="F13" s="134"/>
      <c r="G13" s="134">
        <v>75000</v>
      </c>
      <c r="H13" s="134"/>
      <c r="I13" s="134"/>
      <c r="J13" s="134"/>
      <c r="K13" s="130">
        <f>C13</f>
        <v>75000</v>
      </c>
      <c r="L13" s="131">
        <f>K13</f>
        <v>75000</v>
      </c>
    </row>
    <row r="14" spans="1:12" ht="30.75" customHeight="1" thickBot="1">
      <c r="A14" s="165">
        <v>329</v>
      </c>
      <c r="B14" s="166" t="s">
        <v>31</v>
      </c>
      <c r="C14" s="167">
        <f>G14</f>
        <v>45000</v>
      </c>
      <c r="D14" s="167"/>
      <c r="E14" s="167"/>
      <c r="F14" s="167"/>
      <c r="G14" s="167">
        <v>45000</v>
      </c>
      <c r="H14" s="167"/>
      <c r="I14" s="167"/>
      <c r="J14" s="167"/>
      <c r="K14" s="130">
        <f>C14</f>
        <v>45000</v>
      </c>
      <c r="L14" s="131">
        <f>K14</f>
        <v>45000</v>
      </c>
    </row>
    <row r="15" spans="1:12" ht="47.25" thickBot="1">
      <c r="A15" s="159" t="s">
        <v>82</v>
      </c>
      <c r="B15" s="239" t="s">
        <v>81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9"/>
    </row>
    <row r="16" spans="1:12" ht="15.75" thickBot="1">
      <c r="A16" s="205">
        <v>3</v>
      </c>
      <c r="B16" s="206" t="s">
        <v>22</v>
      </c>
      <c r="C16" s="207">
        <f>C17+C21</f>
        <v>9500</v>
      </c>
      <c r="D16" s="207">
        <f>D17+D21</f>
        <v>9500</v>
      </c>
      <c r="E16" s="207"/>
      <c r="F16" s="207"/>
      <c r="G16" s="207"/>
      <c r="H16" s="207"/>
      <c r="I16" s="207"/>
      <c r="J16" s="207"/>
      <c r="K16" s="207">
        <f>K17+K21</f>
        <v>9500</v>
      </c>
      <c r="L16" s="208">
        <f>L17+L21</f>
        <v>9500</v>
      </c>
    </row>
    <row r="17" spans="1:12" ht="15">
      <c r="A17" s="142">
        <v>31</v>
      </c>
      <c r="B17" s="143" t="s">
        <v>23</v>
      </c>
      <c r="C17" s="148">
        <f>G17</f>
        <v>0</v>
      </c>
      <c r="D17" s="144">
        <f>D18+D19+D20</f>
        <v>0</v>
      </c>
      <c r="E17" s="144"/>
      <c r="F17" s="144"/>
      <c r="G17" s="144"/>
      <c r="H17" s="144"/>
      <c r="I17" s="144"/>
      <c r="J17" s="144"/>
      <c r="K17" s="144">
        <f>K18+K19+K20</f>
        <v>0</v>
      </c>
      <c r="L17" s="145">
        <f>L18+L19+L20</f>
        <v>0</v>
      </c>
    </row>
    <row r="18" spans="1:12" ht="15">
      <c r="A18" s="132">
        <v>311</v>
      </c>
      <c r="B18" s="133" t="s">
        <v>24</v>
      </c>
      <c r="C18" s="134">
        <f>D18</f>
        <v>0</v>
      </c>
      <c r="D18" s="134">
        <v>0</v>
      </c>
      <c r="E18" s="134"/>
      <c r="F18" s="134"/>
      <c r="G18" s="134"/>
      <c r="H18" s="134"/>
      <c r="I18" s="134"/>
      <c r="J18" s="134"/>
      <c r="K18" s="130">
        <f>C18</f>
        <v>0</v>
      </c>
      <c r="L18" s="131">
        <f>K18</f>
        <v>0</v>
      </c>
    </row>
    <row r="19" spans="1:12" ht="15">
      <c r="A19" s="132">
        <v>312</v>
      </c>
      <c r="B19" s="133" t="s">
        <v>25</v>
      </c>
      <c r="C19" s="134">
        <f>D19</f>
        <v>0</v>
      </c>
      <c r="D19" s="134">
        <v>0</v>
      </c>
      <c r="E19" s="134"/>
      <c r="F19" s="134"/>
      <c r="G19" s="134"/>
      <c r="H19" s="134"/>
      <c r="I19" s="134"/>
      <c r="J19" s="134"/>
      <c r="K19" s="130">
        <f>C19</f>
        <v>0</v>
      </c>
      <c r="L19" s="131">
        <f>K19</f>
        <v>0</v>
      </c>
    </row>
    <row r="20" spans="1:12" ht="15">
      <c r="A20" s="132">
        <v>313</v>
      </c>
      <c r="B20" s="133" t="s">
        <v>26</v>
      </c>
      <c r="C20" s="134">
        <f>D20</f>
        <v>0</v>
      </c>
      <c r="D20" s="134">
        <v>0</v>
      </c>
      <c r="E20" s="134"/>
      <c r="F20" s="134"/>
      <c r="G20" s="134"/>
      <c r="H20" s="134"/>
      <c r="I20" s="134"/>
      <c r="J20" s="134"/>
      <c r="K20" s="130">
        <f>C20</f>
        <v>0</v>
      </c>
      <c r="L20" s="131">
        <f>K20</f>
        <v>0</v>
      </c>
    </row>
    <row r="21" spans="1:12" ht="20.25" customHeight="1">
      <c r="A21" s="146">
        <v>32</v>
      </c>
      <c r="B21" s="147" t="s">
        <v>27</v>
      </c>
      <c r="C21" s="148">
        <f>C25+C22+C23+C24</f>
        <v>9500</v>
      </c>
      <c r="D21" s="148">
        <f>D22+D23+D24+D25</f>
        <v>9500</v>
      </c>
      <c r="E21" s="148"/>
      <c r="F21" s="148"/>
      <c r="G21" s="148"/>
      <c r="H21" s="148"/>
      <c r="I21" s="148"/>
      <c r="J21" s="148"/>
      <c r="K21" s="148">
        <f>K25+K22+K23+K24</f>
        <v>9500</v>
      </c>
      <c r="L21" s="149">
        <f>L25+L22+L23+L24</f>
        <v>9500</v>
      </c>
    </row>
    <row r="22" spans="1:12" ht="30">
      <c r="A22" s="132">
        <v>321</v>
      </c>
      <c r="B22" s="133" t="s">
        <v>28</v>
      </c>
      <c r="C22" s="134">
        <f>D22</f>
        <v>0</v>
      </c>
      <c r="D22" s="134">
        <v>0</v>
      </c>
      <c r="E22" s="134"/>
      <c r="F22" s="134"/>
      <c r="G22" s="134"/>
      <c r="H22" s="134"/>
      <c r="I22" s="134"/>
      <c r="J22" s="134"/>
      <c r="K22" s="134">
        <f>C22</f>
        <v>0</v>
      </c>
      <c r="L22" s="135">
        <f>K22</f>
        <v>0</v>
      </c>
    </row>
    <row r="23" spans="1:12" ht="30">
      <c r="A23" s="132">
        <v>322</v>
      </c>
      <c r="B23" s="133" t="s">
        <v>29</v>
      </c>
      <c r="C23" s="134">
        <f>D23</f>
        <v>0</v>
      </c>
      <c r="D23" s="134">
        <v>0</v>
      </c>
      <c r="E23" s="134"/>
      <c r="F23" s="134"/>
      <c r="G23" s="134"/>
      <c r="H23" s="134"/>
      <c r="I23" s="134"/>
      <c r="J23" s="134"/>
      <c r="K23" s="134">
        <f>C23</f>
        <v>0</v>
      </c>
      <c r="L23" s="135">
        <f>K23</f>
        <v>0</v>
      </c>
    </row>
    <row r="24" spans="1:12" s="4" customFormat="1" ht="15">
      <c r="A24" s="132">
        <v>323</v>
      </c>
      <c r="B24" s="133" t="s">
        <v>30</v>
      </c>
      <c r="C24" s="134">
        <f>D24</f>
        <v>0</v>
      </c>
      <c r="D24" s="134">
        <v>0</v>
      </c>
      <c r="E24" s="134"/>
      <c r="F24" s="134"/>
      <c r="G24" s="134"/>
      <c r="H24" s="134"/>
      <c r="I24" s="134"/>
      <c r="J24" s="134"/>
      <c r="K24" s="134">
        <f>C24</f>
        <v>0</v>
      </c>
      <c r="L24" s="135">
        <f>K24</f>
        <v>0</v>
      </c>
    </row>
    <row r="25" spans="1:12" s="4" customFormat="1" ht="30" thickBot="1">
      <c r="A25" s="165">
        <v>329</v>
      </c>
      <c r="B25" s="166" t="s">
        <v>31</v>
      </c>
      <c r="C25" s="167">
        <f>D25</f>
        <v>9500</v>
      </c>
      <c r="D25" s="167">
        <v>9500</v>
      </c>
      <c r="E25" s="167"/>
      <c r="F25" s="167"/>
      <c r="G25" s="167"/>
      <c r="H25" s="167"/>
      <c r="I25" s="167"/>
      <c r="J25" s="167"/>
      <c r="K25" s="167">
        <f>C25</f>
        <v>9500</v>
      </c>
      <c r="L25" s="170">
        <f>K25</f>
        <v>9500</v>
      </c>
    </row>
    <row r="26" spans="1:12" s="4" customFormat="1" ht="23.25" customHeight="1" thickBot="1">
      <c r="A26" s="235"/>
      <c r="B26" s="236" t="s">
        <v>97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8"/>
    </row>
    <row r="27" spans="1:12" s="4" customFormat="1" ht="47.25" thickBot="1">
      <c r="A27" s="205">
        <v>5</v>
      </c>
      <c r="B27" s="206" t="s">
        <v>4</v>
      </c>
      <c r="C27" s="207">
        <f>C28</f>
        <v>36305</v>
      </c>
      <c r="D27" s="207"/>
      <c r="E27" s="207"/>
      <c r="F27" s="207"/>
      <c r="G27" s="207">
        <f>G28</f>
        <v>36305</v>
      </c>
      <c r="H27" s="207"/>
      <c r="I27" s="207"/>
      <c r="J27" s="207"/>
      <c r="K27" s="207">
        <f>C27</f>
        <v>36305</v>
      </c>
      <c r="L27" s="208">
        <f>K27</f>
        <v>36305</v>
      </c>
    </row>
    <row r="28" spans="1:12" s="4" customFormat="1" ht="46.5">
      <c r="A28" s="248">
        <v>54</v>
      </c>
      <c r="B28" s="249" t="s">
        <v>35</v>
      </c>
      <c r="C28" s="250">
        <f>C29</f>
        <v>36305</v>
      </c>
      <c r="D28" s="250"/>
      <c r="E28" s="250"/>
      <c r="F28" s="250"/>
      <c r="G28" s="250">
        <f>G29+G30+G31+G32</f>
        <v>36305</v>
      </c>
      <c r="H28" s="250"/>
      <c r="I28" s="250"/>
      <c r="J28" s="250"/>
      <c r="K28" s="250">
        <f>C28</f>
        <v>36305</v>
      </c>
      <c r="L28" s="251">
        <f>K28</f>
        <v>36305</v>
      </c>
    </row>
    <row r="29" spans="1:12" ht="15">
      <c r="A29" s="252">
        <v>544</v>
      </c>
      <c r="B29" s="253" t="s">
        <v>98</v>
      </c>
      <c r="C29" s="254">
        <f>G29</f>
        <v>36305</v>
      </c>
      <c r="D29" s="254"/>
      <c r="E29" s="254"/>
      <c r="F29" s="254"/>
      <c r="G29" s="254">
        <v>36305</v>
      </c>
      <c r="H29" s="254"/>
      <c r="I29" s="254"/>
      <c r="J29" s="254"/>
      <c r="K29" s="254">
        <f>C29</f>
        <v>36305</v>
      </c>
      <c r="L29" s="255">
        <f>K29</f>
        <v>36305</v>
      </c>
    </row>
    <row r="30" spans="1:12" ht="15" hidden="1">
      <c r="A30" s="252"/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5"/>
    </row>
    <row r="31" spans="1:12" ht="15" hidden="1">
      <c r="A31" s="252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5"/>
    </row>
    <row r="32" spans="1:12" ht="15" hidden="1">
      <c r="A32" s="252"/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5"/>
    </row>
    <row r="33" spans="1:12" s="4" customFormat="1" ht="15" thickBot="1">
      <c r="A33" s="256"/>
      <c r="B33" s="257"/>
      <c r="C33" s="258"/>
      <c r="D33" s="258"/>
      <c r="E33" s="258"/>
      <c r="F33" s="258"/>
      <c r="G33" s="258"/>
      <c r="H33" s="258"/>
      <c r="I33" s="258"/>
      <c r="J33" s="258"/>
      <c r="K33" s="258"/>
      <c r="L33" s="259"/>
    </row>
    <row r="34" spans="1:12" ht="51" customHeight="1" thickBot="1">
      <c r="A34" s="159" t="s">
        <v>83</v>
      </c>
      <c r="B34" s="239" t="s">
        <v>74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31.5" thickBot="1">
      <c r="A35" s="209">
        <v>4</v>
      </c>
      <c r="B35" s="210" t="s">
        <v>57</v>
      </c>
      <c r="C35" s="207">
        <f>G35</f>
        <v>250000</v>
      </c>
      <c r="D35" s="207"/>
      <c r="E35" s="207"/>
      <c r="F35" s="207"/>
      <c r="G35" s="207">
        <f>G36</f>
        <v>250000</v>
      </c>
      <c r="H35" s="207"/>
      <c r="I35" s="207"/>
      <c r="J35" s="207"/>
      <c r="K35" s="207">
        <f>C35</f>
        <v>250000</v>
      </c>
      <c r="L35" s="208">
        <f>K35</f>
        <v>250000</v>
      </c>
    </row>
    <row r="36" spans="1:12" ht="46.5">
      <c r="A36" s="77">
        <v>42</v>
      </c>
      <c r="B36" s="78" t="s">
        <v>35</v>
      </c>
      <c r="C36" s="144">
        <f>G36</f>
        <v>250000</v>
      </c>
      <c r="D36" s="144"/>
      <c r="E36" s="144"/>
      <c r="F36" s="144"/>
      <c r="G36" s="144">
        <f>G37+G38+G39</f>
        <v>250000</v>
      </c>
      <c r="H36" s="144"/>
      <c r="I36" s="144"/>
      <c r="J36" s="144"/>
      <c r="K36" s="144">
        <f>C36</f>
        <v>250000</v>
      </c>
      <c r="L36" s="145">
        <f>K36</f>
        <v>250000</v>
      </c>
    </row>
    <row r="37" spans="1:12" ht="15">
      <c r="A37" s="176">
        <v>421</v>
      </c>
      <c r="B37" s="177" t="s">
        <v>45</v>
      </c>
      <c r="C37" s="134">
        <f>G37</f>
        <v>0</v>
      </c>
      <c r="D37" s="134"/>
      <c r="E37" s="134"/>
      <c r="F37" s="134"/>
      <c r="G37" s="134">
        <v>0</v>
      </c>
      <c r="H37" s="134"/>
      <c r="I37" s="134"/>
      <c r="J37" s="134"/>
      <c r="K37" s="134">
        <f>C37</f>
        <v>0</v>
      </c>
      <c r="L37" s="135">
        <f>K37</f>
        <v>0</v>
      </c>
    </row>
    <row r="38" spans="1:12" ht="15">
      <c r="A38" s="176">
        <v>422</v>
      </c>
      <c r="B38" s="177" t="s">
        <v>34</v>
      </c>
      <c r="C38" s="134">
        <f>G38</f>
        <v>0</v>
      </c>
      <c r="D38" s="134"/>
      <c r="E38" s="134"/>
      <c r="F38" s="134"/>
      <c r="G38" s="134">
        <v>0</v>
      </c>
      <c r="H38" s="134"/>
      <c r="I38" s="134"/>
      <c r="J38" s="134"/>
      <c r="K38" s="134">
        <f>C38</f>
        <v>0</v>
      </c>
      <c r="L38" s="135">
        <f>K38</f>
        <v>0</v>
      </c>
    </row>
    <row r="39" spans="1:12" s="4" customFormat="1" ht="30">
      <c r="A39" s="176">
        <v>424</v>
      </c>
      <c r="B39" s="177" t="s">
        <v>36</v>
      </c>
      <c r="C39" s="134">
        <f>G39</f>
        <v>250000</v>
      </c>
      <c r="D39" s="134"/>
      <c r="E39" s="134"/>
      <c r="F39" s="134"/>
      <c r="G39" s="134">
        <v>250000</v>
      </c>
      <c r="H39" s="134"/>
      <c r="I39" s="134"/>
      <c r="J39" s="134"/>
      <c r="K39" s="134">
        <f>C39</f>
        <v>250000</v>
      </c>
      <c r="L39" s="135">
        <f>K39</f>
        <v>250000</v>
      </c>
    </row>
    <row r="40" spans="1:12" s="4" customFormat="1" ht="15" thickBot="1">
      <c r="A40" s="157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 s="4" customFormat="1" ht="15.75" thickBot="1">
      <c r="A41" s="136" t="s">
        <v>40</v>
      </c>
      <c r="B41" s="137" t="s">
        <v>49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7"/>
    </row>
    <row r="42" spans="1:12" s="4" customFormat="1" ht="47.25" thickBot="1">
      <c r="A42" s="136" t="s">
        <v>53</v>
      </c>
      <c r="B42" s="137" t="s">
        <v>55</v>
      </c>
      <c r="C42" s="125"/>
      <c r="D42" s="125"/>
      <c r="E42" s="125"/>
      <c r="F42" s="125"/>
      <c r="G42" s="125"/>
      <c r="H42" s="125"/>
      <c r="I42" s="125"/>
      <c r="J42" s="126"/>
      <c r="K42" s="125"/>
      <c r="L42" s="127"/>
    </row>
    <row r="43" spans="1:12" s="4" customFormat="1" ht="47.25" thickBot="1">
      <c r="A43" s="159"/>
      <c r="B43" s="124" t="s">
        <v>54</v>
      </c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31.5" thickBot="1">
      <c r="A44" s="159" t="s">
        <v>76</v>
      </c>
      <c r="B44" s="158" t="s">
        <v>42</v>
      </c>
      <c r="C44" s="75"/>
      <c r="D44" s="75"/>
      <c r="E44" s="75"/>
      <c r="F44" s="75"/>
      <c r="G44" s="75"/>
      <c r="H44" s="75"/>
      <c r="I44" s="75"/>
      <c r="J44" s="75"/>
      <c r="K44" s="75"/>
      <c r="L44" s="99"/>
    </row>
    <row r="45" spans="1:12" ht="19.5" customHeight="1" thickBot="1">
      <c r="A45" s="209">
        <v>3</v>
      </c>
      <c r="B45" s="210" t="s">
        <v>22</v>
      </c>
      <c r="C45" s="211">
        <f>C46+C50+C56</f>
        <v>47500</v>
      </c>
      <c r="D45" s="211"/>
      <c r="E45" s="211">
        <f>E46+E50+E56</f>
        <v>47500</v>
      </c>
      <c r="F45" s="211"/>
      <c r="G45" s="211"/>
      <c r="H45" s="211"/>
      <c r="I45" s="211"/>
      <c r="J45" s="212"/>
      <c r="K45" s="211">
        <f>K46+K50+K56</f>
        <v>47500</v>
      </c>
      <c r="L45" s="213">
        <f>L46+L50+L56</f>
        <v>47500</v>
      </c>
    </row>
    <row r="46" spans="1:12" ht="15">
      <c r="A46" s="77">
        <v>31</v>
      </c>
      <c r="B46" s="78" t="s">
        <v>23</v>
      </c>
      <c r="C46" s="79">
        <f>SUM(C47:C49)</f>
        <v>0</v>
      </c>
      <c r="D46" s="79"/>
      <c r="E46" s="79">
        <f>C46</f>
        <v>0</v>
      </c>
      <c r="F46" s="79"/>
      <c r="G46" s="79"/>
      <c r="H46" s="79"/>
      <c r="I46" s="79"/>
      <c r="J46" s="79"/>
      <c r="K46" s="79">
        <f aca="true" t="shared" si="0" ref="K46:K56">E46</f>
        <v>0</v>
      </c>
      <c r="L46" s="80">
        <f aca="true" t="shared" si="1" ref="L46:L56">K46</f>
        <v>0</v>
      </c>
    </row>
    <row r="47" spans="1:12" ht="15">
      <c r="A47" s="176">
        <v>311</v>
      </c>
      <c r="B47" s="177" t="s">
        <v>24</v>
      </c>
      <c r="C47" s="178">
        <v>0</v>
      </c>
      <c r="D47" s="178"/>
      <c r="E47" s="178">
        <f>C47</f>
        <v>0</v>
      </c>
      <c r="F47" s="178"/>
      <c r="G47" s="178"/>
      <c r="H47" s="178"/>
      <c r="I47" s="178"/>
      <c r="J47" s="178"/>
      <c r="K47" s="178">
        <f t="shared" si="0"/>
        <v>0</v>
      </c>
      <c r="L47" s="179">
        <f t="shared" si="1"/>
        <v>0</v>
      </c>
    </row>
    <row r="48" spans="1:12" s="4" customFormat="1" ht="31.5" customHeight="1">
      <c r="A48" s="176">
        <v>312</v>
      </c>
      <c r="B48" s="177" t="s">
        <v>25</v>
      </c>
      <c r="C48" s="178">
        <v>0</v>
      </c>
      <c r="D48" s="178"/>
      <c r="E48" s="178">
        <f>C48</f>
        <v>0</v>
      </c>
      <c r="F48" s="178"/>
      <c r="G48" s="178"/>
      <c r="H48" s="178"/>
      <c r="I48" s="178"/>
      <c r="J48" s="178"/>
      <c r="K48" s="178">
        <f t="shared" si="0"/>
        <v>0</v>
      </c>
      <c r="L48" s="179">
        <f t="shared" si="1"/>
        <v>0</v>
      </c>
    </row>
    <row r="49" spans="1:12" s="4" customFormat="1" ht="15">
      <c r="A49" s="176">
        <v>313</v>
      </c>
      <c r="B49" s="177" t="s">
        <v>26</v>
      </c>
      <c r="C49" s="178">
        <v>0</v>
      </c>
      <c r="D49" s="178"/>
      <c r="E49" s="178">
        <f>C49</f>
        <v>0</v>
      </c>
      <c r="F49" s="178"/>
      <c r="G49" s="178"/>
      <c r="H49" s="178"/>
      <c r="I49" s="178"/>
      <c r="J49" s="178"/>
      <c r="K49" s="178">
        <f t="shared" si="0"/>
        <v>0</v>
      </c>
      <c r="L49" s="179">
        <f t="shared" si="1"/>
        <v>0</v>
      </c>
    </row>
    <row r="50" spans="1:12" s="4" customFormat="1" ht="15">
      <c r="A50" s="81">
        <v>32</v>
      </c>
      <c r="B50" s="82" t="s">
        <v>27</v>
      </c>
      <c r="C50" s="83">
        <f>SUM(C51:C55)</f>
        <v>47000</v>
      </c>
      <c r="D50" s="83"/>
      <c r="E50" s="83">
        <f>E51+E52+E53+E54+E55</f>
        <v>47000</v>
      </c>
      <c r="F50" s="83"/>
      <c r="G50" s="83"/>
      <c r="H50" s="83"/>
      <c r="I50" s="83"/>
      <c r="J50" s="83"/>
      <c r="K50" s="83">
        <f>K51+K52+K53+K54+K55</f>
        <v>47000</v>
      </c>
      <c r="L50" s="97">
        <f>L51+L52+L53+L54+L55</f>
        <v>47000</v>
      </c>
    </row>
    <row r="51" spans="1:12" s="4" customFormat="1" ht="30">
      <c r="A51" s="176">
        <v>321</v>
      </c>
      <c r="B51" s="177" t="s">
        <v>28</v>
      </c>
      <c r="C51" s="178">
        <f>E51</f>
        <v>0</v>
      </c>
      <c r="D51" s="178"/>
      <c r="E51" s="178">
        <v>0</v>
      </c>
      <c r="F51" s="178"/>
      <c r="G51" s="178"/>
      <c r="H51" s="178"/>
      <c r="I51" s="178"/>
      <c r="J51" s="178"/>
      <c r="K51" s="178">
        <f t="shared" si="0"/>
        <v>0</v>
      </c>
      <c r="L51" s="179">
        <f t="shared" si="1"/>
        <v>0</v>
      </c>
    </row>
    <row r="52" spans="1:12" ht="30">
      <c r="A52" s="176">
        <v>322</v>
      </c>
      <c r="B52" s="177" t="s">
        <v>29</v>
      </c>
      <c r="C52" s="178">
        <f>E52</f>
        <v>30000</v>
      </c>
      <c r="D52" s="178"/>
      <c r="E52" s="178">
        <v>30000</v>
      </c>
      <c r="F52" s="178"/>
      <c r="G52" s="178"/>
      <c r="H52" s="178"/>
      <c r="I52" s="178"/>
      <c r="J52" s="178"/>
      <c r="K52" s="178">
        <f>C52</f>
        <v>30000</v>
      </c>
      <c r="L52" s="179">
        <f t="shared" si="1"/>
        <v>30000</v>
      </c>
    </row>
    <row r="53" spans="1:12" ht="15">
      <c r="A53" s="176">
        <v>323</v>
      </c>
      <c r="B53" s="177" t="s">
        <v>30</v>
      </c>
      <c r="C53" s="178">
        <f>E53</f>
        <v>12000</v>
      </c>
      <c r="D53" s="178"/>
      <c r="E53" s="178">
        <v>12000</v>
      </c>
      <c r="F53" s="178"/>
      <c r="G53" s="178"/>
      <c r="H53" s="178"/>
      <c r="I53" s="178"/>
      <c r="J53" s="178"/>
      <c r="K53" s="178">
        <f t="shared" si="0"/>
        <v>12000</v>
      </c>
      <c r="L53" s="179">
        <f t="shared" si="1"/>
        <v>12000</v>
      </c>
    </row>
    <row r="54" spans="1:12" ht="30">
      <c r="A54" s="180">
        <v>324</v>
      </c>
      <c r="B54" s="181" t="s">
        <v>52</v>
      </c>
      <c r="C54" s="178">
        <f>E54</f>
        <v>0</v>
      </c>
      <c r="D54" s="178"/>
      <c r="E54" s="178">
        <v>0</v>
      </c>
      <c r="F54" s="178"/>
      <c r="G54" s="178"/>
      <c r="H54" s="178"/>
      <c r="I54" s="178"/>
      <c r="J54" s="178"/>
      <c r="K54" s="178">
        <f t="shared" si="0"/>
        <v>0</v>
      </c>
      <c r="L54" s="179">
        <f t="shared" si="1"/>
        <v>0</v>
      </c>
    </row>
    <row r="55" spans="1:12" ht="30">
      <c r="A55" s="176">
        <v>329</v>
      </c>
      <c r="B55" s="177" t="s">
        <v>31</v>
      </c>
      <c r="C55" s="178">
        <f>E55</f>
        <v>5000</v>
      </c>
      <c r="D55" s="178"/>
      <c r="E55" s="178">
        <v>5000</v>
      </c>
      <c r="F55" s="178"/>
      <c r="G55" s="178"/>
      <c r="H55" s="178"/>
      <c r="I55" s="178"/>
      <c r="J55" s="178"/>
      <c r="K55" s="178">
        <f t="shared" si="0"/>
        <v>5000</v>
      </c>
      <c r="L55" s="179">
        <f t="shared" si="1"/>
        <v>5000</v>
      </c>
    </row>
    <row r="56" spans="1:12" ht="15">
      <c r="A56" s="81">
        <v>34</v>
      </c>
      <c r="B56" s="82" t="s">
        <v>32</v>
      </c>
      <c r="C56" s="83">
        <f>C57</f>
        <v>500</v>
      </c>
      <c r="D56" s="83"/>
      <c r="E56" s="83">
        <f>E57</f>
        <v>500</v>
      </c>
      <c r="F56" s="83"/>
      <c r="G56" s="83"/>
      <c r="H56" s="83"/>
      <c r="I56" s="83"/>
      <c r="J56" s="83"/>
      <c r="K56" s="83">
        <f t="shared" si="0"/>
        <v>500</v>
      </c>
      <c r="L56" s="97">
        <f t="shared" si="1"/>
        <v>500</v>
      </c>
    </row>
    <row r="57" spans="1:12" s="4" customFormat="1" ht="15">
      <c r="A57" s="180">
        <v>343</v>
      </c>
      <c r="B57" s="181" t="s">
        <v>33</v>
      </c>
      <c r="C57" s="182">
        <f>E57</f>
        <v>500</v>
      </c>
      <c r="D57" s="182"/>
      <c r="E57" s="182">
        <v>500</v>
      </c>
      <c r="F57" s="182"/>
      <c r="G57" s="182"/>
      <c r="H57" s="182"/>
      <c r="I57" s="182"/>
      <c r="J57" s="182"/>
      <c r="K57" s="182">
        <f>E57</f>
        <v>500</v>
      </c>
      <c r="L57" s="183">
        <f>K57</f>
        <v>500</v>
      </c>
    </row>
    <row r="58" spans="1:12" s="4" customFormat="1" ht="15">
      <c r="A58" s="176"/>
      <c r="B58" s="230"/>
      <c r="C58" s="178"/>
      <c r="D58" s="178"/>
      <c r="E58" s="178"/>
      <c r="F58" s="178"/>
      <c r="G58" s="178"/>
      <c r="H58" s="178"/>
      <c r="I58" s="178"/>
      <c r="J58" s="178"/>
      <c r="K58" s="178"/>
      <c r="L58" s="179"/>
    </row>
    <row r="59" spans="1:12" ht="36.75" customHeight="1" thickBot="1">
      <c r="A59" s="226" t="s">
        <v>77</v>
      </c>
      <c r="B59" s="227" t="s">
        <v>42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9"/>
    </row>
    <row r="60" spans="1:12" ht="31.5" thickBot="1">
      <c r="A60" s="209">
        <v>4</v>
      </c>
      <c r="B60" s="210" t="s">
        <v>57</v>
      </c>
      <c r="C60" s="211">
        <f>C61</f>
        <v>3367</v>
      </c>
      <c r="D60" s="211"/>
      <c r="E60" s="211">
        <f>E61</f>
        <v>3367</v>
      </c>
      <c r="F60" s="211"/>
      <c r="G60" s="211"/>
      <c r="H60" s="211"/>
      <c r="I60" s="211"/>
      <c r="J60" s="211"/>
      <c r="K60" s="211">
        <f>K61</f>
        <v>3367</v>
      </c>
      <c r="L60" s="213">
        <f>L61</f>
        <v>3367</v>
      </c>
    </row>
    <row r="61" spans="1:12" ht="46.5">
      <c r="A61" s="77">
        <v>42</v>
      </c>
      <c r="B61" s="78" t="s">
        <v>35</v>
      </c>
      <c r="C61" s="79">
        <f>C62+C63+C64</f>
        <v>3367</v>
      </c>
      <c r="D61" s="79"/>
      <c r="E61" s="79">
        <f>E62+E63+E64</f>
        <v>3367</v>
      </c>
      <c r="F61" s="79"/>
      <c r="G61" s="79"/>
      <c r="H61" s="79"/>
      <c r="I61" s="79"/>
      <c r="J61" s="79"/>
      <c r="K61" s="79">
        <f>K62+K63+K64</f>
        <v>3367</v>
      </c>
      <c r="L61" s="80">
        <f>L62+L63+L64</f>
        <v>3367</v>
      </c>
    </row>
    <row r="62" spans="1:12" s="4" customFormat="1" ht="31.5" customHeight="1">
      <c r="A62" s="174">
        <v>421</v>
      </c>
      <c r="B62" s="175" t="s">
        <v>45</v>
      </c>
      <c r="C62" s="184">
        <f>E62</f>
        <v>1367</v>
      </c>
      <c r="D62" s="182"/>
      <c r="E62" s="184">
        <v>1367</v>
      </c>
      <c r="F62" s="184"/>
      <c r="G62" s="184"/>
      <c r="H62" s="184"/>
      <c r="I62" s="184"/>
      <c r="J62" s="184"/>
      <c r="K62" s="184">
        <f>C62</f>
        <v>1367</v>
      </c>
      <c r="L62" s="185">
        <f>K62</f>
        <v>1367</v>
      </c>
    </row>
    <row r="63" spans="1:12" s="4" customFormat="1" ht="15">
      <c r="A63" s="176">
        <v>422</v>
      </c>
      <c r="B63" s="177" t="s">
        <v>34</v>
      </c>
      <c r="C63" s="178">
        <v>0</v>
      </c>
      <c r="D63" s="182"/>
      <c r="E63" s="178">
        <f>C63</f>
        <v>0</v>
      </c>
      <c r="F63" s="178"/>
      <c r="G63" s="178"/>
      <c r="H63" s="178"/>
      <c r="I63" s="178"/>
      <c r="J63" s="178"/>
      <c r="K63" s="184">
        <f>C63</f>
        <v>0</v>
      </c>
      <c r="L63" s="179">
        <f>K63</f>
        <v>0</v>
      </c>
    </row>
    <row r="64" spans="1:12" s="4" customFormat="1" ht="30">
      <c r="A64" s="180">
        <v>424</v>
      </c>
      <c r="B64" s="181" t="s">
        <v>36</v>
      </c>
      <c r="C64" s="182">
        <v>2000</v>
      </c>
      <c r="D64" s="182"/>
      <c r="E64" s="182">
        <v>2000</v>
      </c>
      <c r="F64" s="182"/>
      <c r="G64" s="182"/>
      <c r="H64" s="182"/>
      <c r="I64" s="182"/>
      <c r="J64" s="182"/>
      <c r="K64" s="186">
        <f>C64</f>
        <v>2000</v>
      </c>
      <c r="L64" s="183">
        <f>K64</f>
        <v>2000</v>
      </c>
    </row>
    <row r="65" spans="1:12" s="4" customFormat="1" ht="15" thickBot="1">
      <c r="A65" s="225"/>
      <c r="B65" s="241"/>
      <c r="C65" s="186"/>
      <c r="D65" s="186"/>
      <c r="E65" s="186"/>
      <c r="F65" s="186"/>
      <c r="G65" s="186"/>
      <c r="H65" s="186"/>
      <c r="I65" s="186"/>
      <c r="J65" s="242"/>
      <c r="K65" s="186"/>
      <c r="L65" s="187"/>
    </row>
    <row r="66" spans="1:12" s="4" customFormat="1" ht="31.5" thickBot="1">
      <c r="A66" s="226" t="s">
        <v>80</v>
      </c>
      <c r="B66" s="164" t="s">
        <v>79</v>
      </c>
      <c r="C66" s="243"/>
      <c r="D66" s="243"/>
      <c r="E66" s="243"/>
      <c r="F66" s="243"/>
      <c r="G66" s="243"/>
      <c r="H66" s="243"/>
      <c r="I66" s="243"/>
      <c r="J66" s="244"/>
      <c r="K66" s="243"/>
      <c r="L66" s="245"/>
    </row>
    <row r="67" spans="1:12" s="4" customFormat="1" ht="24" customHeight="1" thickBot="1">
      <c r="A67" s="225"/>
      <c r="B67" s="158" t="s">
        <v>96</v>
      </c>
      <c r="C67" s="186"/>
      <c r="D67" s="186"/>
      <c r="E67" s="186"/>
      <c r="F67" s="186"/>
      <c r="G67" s="186"/>
      <c r="H67" s="186"/>
      <c r="I67" s="186"/>
      <c r="J67" s="242"/>
      <c r="K67" s="186"/>
      <c r="L67" s="187"/>
    </row>
    <row r="68" spans="1:12" s="4" customFormat="1" ht="15.75" thickBot="1">
      <c r="A68" s="209">
        <v>3</v>
      </c>
      <c r="B68" s="210" t="s">
        <v>22</v>
      </c>
      <c r="C68" s="211">
        <f>C69+C73</f>
        <v>230300</v>
      </c>
      <c r="D68" s="211"/>
      <c r="E68" s="211"/>
      <c r="F68" s="211"/>
      <c r="G68" s="211">
        <f>G69+G73</f>
        <v>230300</v>
      </c>
      <c r="H68" s="211"/>
      <c r="I68" s="211"/>
      <c r="J68" s="212"/>
      <c r="K68" s="211">
        <f>C68</f>
        <v>230300</v>
      </c>
      <c r="L68" s="213">
        <f>K68</f>
        <v>230300</v>
      </c>
    </row>
    <row r="69" spans="1:12" ht="15">
      <c r="A69" s="142">
        <v>31</v>
      </c>
      <c r="B69" s="143" t="s">
        <v>23</v>
      </c>
      <c r="C69" s="148">
        <f>G69</f>
        <v>201300</v>
      </c>
      <c r="D69" s="144"/>
      <c r="E69" s="144"/>
      <c r="F69" s="144"/>
      <c r="G69" s="144">
        <f>G70+G71+G72</f>
        <v>201300</v>
      </c>
      <c r="H69" s="144"/>
      <c r="I69" s="144"/>
      <c r="J69" s="144"/>
      <c r="K69" s="144">
        <f>K70+K71+K72</f>
        <v>201300</v>
      </c>
      <c r="L69" s="145">
        <f>L70+L71+L72</f>
        <v>201300</v>
      </c>
    </row>
    <row r="70" spans="1:12" ht="15">
      <c r="A70" s="132">
        <v>311</v>
      </c>
      <c r="B70" s="133" t="s">
        <v>24</v>
      </c>
      <c r="C70" s="134">
        <f>G70</f>
        <v>150000</v>
      </c>
      <c r="D70" s="134"/>
      <c r="E70" s="134"/>
      <c r="F70" s="134"/>
      <c r="G70" s="134">
        <v>150000</v>
      </c>
      <c r="H70" s="134"/>
      <c r="I70" s="134"/>
      <c r="J70" s="134"/>
      <c r="K70" s="130">
        <f>C70</f>
        <v>150000</v>
      </c>
      <c r="L70" s="131">
        <f>K70</f>
        <v>150000</v>
      </c>
    </row>
    <row r="71" spans="1:12" ht="15">
      <c r="A71" s="132">
        <v>312</v>
      </c>
      <c r="B71" s="133" t="s">
        <v>25</v>
      </c>
      <c r="C71" s="134">
        <f>G71</f>
        <v>21300</v>
      </c>
      <c r="D71" s="134"/>
      <c r="E71" s="134"/>
      <c r="F71" s="134"/>
      <c r="G71" s="134">
        <v>21300</v>
      </c>
      <c r="H71" s="134"/>
      <c r="I71" s="134"/>
      <c r="J71" s="134"/>
      <c r="K71" s="130">
        <f>C71</f>
        <v>21300</v>
      </c>
      <c r="L71" s="131">
        <f>K71</f>
        <v>21300</v>
      </c>
    </row>
    <row r="72" spans="1:12" ht="15">
      <c r="A72" s="132">
        <v>313</v>
      </c>
      <c r="B72" s="133" t="s">
        <v>26</v>
      </c>
      <c r="C72" s="134">
        <f>G72</f>
        <v>30000</v>
      </c>
      <c r="D72" s="134"/>
      <c r="E72" s="134"/>
      <c r="F72" s="134"/>
      <c r="G72" s="134">
        <v>30000</v>
      </c>
      <c r="H72" s="134"/>
      <c r="I72" s="134"/>
      <c r="J72" s="134"/>
      <c r="K72" s="130">
        <f>C72</f>
        <v>30000</v>
      </c>
      <c r="L72" s="131">
        <f>K72</f>
        <v>30000</v>
      </c>
    </row>
    <row r="73" spans="1:12" ht="15">
      <c r="A73" s="146">
        <v>32</v>
      </c>
      <c r="B73" s="147" t="s">
        <v>27</v>
      </c>
      <c r="C73" s="148">
        <f>C77+C74+C75+C76</f>
        <v>29000</v>
      </c>
      <c r="D73" s="148"/>
      <c r="E73" s="148"/>
      <c r="F73" s="148"/>
      <c r="G73" s="148">
        <f>G74+G75+G76+G77</f>
        <v>29000</v>
      </c>
      <c r="H73" s="148"/>
      <c r="I73" s="148"/>
      <c r="J73" s="148"/>
      <c r="K73" s="148">
        <f>K77+K74+K75+K76</f>
        <v>29000</v>
      </c>
      <c r="L73" s="149">
        <f>L77+L74+L75+L76</f>
        <v>29000</v>
      </c>
    </row>
    <row r="74" spans="1:12" s="4" customFormat="1" ht="30">
      <c r="A74" s="132">
        <v>321</v>
      </c>
      <c r="B74" s="133" t="s">
        <v>28</v>
      </c>
      <c r="C74" s="155">
        <f>G74</f>
        <v>27000</v>
      </c>
      <c r="D74" s="134"/>
      <c r="E74" s="134"/>
      <c r="F74" s="134"/>
      <c r="G74" s="134">
        <v>27000</v>
      </c>
      <c r="H74" s="134"/>
      <c r="I74" s="134"/>
      <c r="J74" s="134"/>
      <c r="K74" s="134">
        <f>C74</f>
        <v>27000</v>
      </c>
      <c r="L74" s="135">
        <f>K74</f>
        <v>27000</v>
      </c>
    </row>
    <row r="75" spans="1:12" ht="36.75" customHeight="1">
      <c r="A75" s="132">
        <v>322</v>
      </c>
      <c r="B75" s="133" t="s">
        <v>29</v>
      </c>
      <c r="C75" s="195">
        <f>G75</f>
        <v>0</v>
      </c>
      <c r="D75" s="134"/>
      <c r="E75" s="134"/>
      <c r="F75" s="134"/>
      <c r="G75" s="134">
        <v>0</v>
      </c>
      <c r="H75" s="134"/>
      <c r="I75" s="134"/>
      <c r="J75" s="134"/>
      <c r="K75" s="134">
        <f>C75</f>
        <v>0</v>
      </c>
      <c r="L75" s="135">
        <f>K75</f>
        <v>0</v>
      </c>
    </row>
    <row r="76" spans="1:12" ht="36.75" customHeight="1">
      <c r="A76" s="132">
        <v>323</v>
      </c>
      <c r="B76" s="133" t="s">
        <v>30</v>
      </c>
      <c r="C76" s="195">
        <f>G76</f>
        <v>0</v>
      </c>
      <c r="D76" s="134"/>
      <c r="E76" s="134"/>
      <c r="F76" s="134"/>
      <c r="G76" s="134">
        <v>0</v>
      </c>
      <c r="H76" s="134"/>
      <c r="I76" s="134"/>
      <c r="J76" s="134"/>
      <c r="K76" s="134">
        <f>C76</f>
        <v>0</v>
      </c>
      <c r="L76" s="135">
        <f>K76</f>
        <v>0</v>
      </c>
    </row>
    <row r="77" spans="1:12" ht="34.5" customHeight="1" thickBot="1">
      <c r="A77" s="165">
        <v>329</v>
      </c>
      <c r="B77" s="166" t="s">
        <v>31</v>
      </c>
      <c r="C77" s="199">
        <f>G77</f>
        <v>2000</v>
      </c>
      <c r="D77" s="167"/>
      <c r="E77" s="167"/>
      <c r="F77" s="167"/>
      <c r="G77" s="167">
        <v>2000</v>
      </c>
      <c r="H77" s="167"/>
      <c r="I77" s="167"/>
      <c r="J77" s="167"/>
      <c r="K77" s="167">
        <f>C77</f>
        <v>2000</v>
      </c>
      <c r="L77" s="170">
        <f>K77</f>
        <v>2000</v>
      </c>
    </row>
    <row r="78" spans="1:12" ht="34.5" customHeight="1" thickBot="1">
      <c r="A78" s="165"/>
      <c r="B78" s="236" t="s">
        <v>84</v>
      </c>
      <c r="C78" s="167"/>
      <c r="D78" s="167"/>
      <c r="E78" s="167"/>
      <c r="F78" s="167"/>
      <c r="G78" s="167"/>
      <c r="H78" s="167"/>
      <c r="I78" s="167"/>
      <c r="J78" s="246"/>
      <c r="K78" s="167"/>
      <c r="L78" s="170"/>
    </row>
    <row r="79" spans="1:12" ht="34.5" customHeight="1" thickBot="1">
      <c r="A79" s="209">
        <v>3</v>
      </c>
      <c r="B79" s="210" t="s">
        <v>22</v>
      </c>
      <c r="C79" s="211">
        <f>C80+C84</f>
        <v>45000</v>
      </c>
      <c r="D79" s="211"/>
      <c r="E79" s="211"/>
      <c r="F79" s="211"/>
      <c r="G79" s="211">
        <f>G80+G84</f>
        <v>45000</v>
      </c>
      <c r="H79" s="211"/>
      <c r="I79" s="211"/>
      <c r="J79" s="212"/>
      <c r="K79" s="211">
        <f>C79</f>
        <v>45000</v>
      </c>
      <c r="L79" s="213">
        <f>K79</f>
        <v>45000</v>
      </c>
    </row>
    <row r="80" spans="1:12" ht="15">
      <c r="A80" s="142">
        <v>31</v>
      </c>
      <c r="B80" s="143" t="s">
        <v>23</v>
      </c>
      <c r="C80" s="148">
        <f>G80</f>
        <v>0</v>
      </c>
      <c r="D80" s="144"/>
      <c r="E80" s="144"/>
      <c r="F80" s="144"/>
      <c r="G80" s="144">
        <f>G81+G82+G83</f>
        <v>0</v>
      </c>
      <c r="H80" s="144"/>
      <c r="I80" s="144"/>
      <c r="J80" s="144"/>
      <c r="K80" s="144">
        <f>K81+K82+K83</f>
        <v>0</v>
      </c>
      <c r="L80" s="145">
        <f>L81+L82+L83</f>
        <v>0</v>
      </c>
    </row>
    <row r="81" spans="1:12" ht="15">
      <c r="A81" s="132">
        <v>311</v>
      </c>
      <c r="B81" s="133" t="s">
        <v>24</v>
      </c>
      <c r="C81" s="134">
        <f>G81</f>
        <v>0</v>
      </c>
      <c r="D81" s="134"/>
      <c r="E81" s="134"/>
      <c r="F81" s="134"/>
      <c r="G81" s="134">
        <v>0</v>
      </c>
      <c r="H81" s="134"/>
      <c r="I81" s="134"/>
      <c r="J81" s="134"/>
      <c r="K81" s="130">
        <f>C81</f>
        <v>0</v>
      </c>
      <c r="L81" s="131">
        <f>K81</f>
        <v>0</v>
      </c>
    </row>
    <row r="82" spans="1:12" ht="31.5" customHeight="1">
      <c r="A82" s="132">
        <v>312</v>
      </c>
      <c r="B82" s="133" t="s">
        <v>25</v>
      </c>
      <c r="C82" s="134">
        <f>G82</f>
        <v>0</v>
      </c>
      <c r="D82" s="134"/>
      <c r="E82" s="134"/>
      <c r="F82" s="134"/>
      <c r="G82" s="134">
        <v>0</v>
      </c>
      <c r="H82" s="134"/>
      <c r="I82" s="134"/>
      <c r="J82" s="134"/>
      <c r="K82" s="130">
        <f>C82</f>
        <v>0</v>
      </c>
      <c r="L82" s="131">
        <f>K82</f>
        <v>0</v>
      </c>
    </row>
    <row r="83" spans="1:12" s="4" customFormat="1" ht="15">
      <c r="A83" s="132">
        <v>313</v>
      </c>
      <c r="B83" s="133" t="s">
        <v>26</v>
      </c>
      <c r="C83" s="134">
        <f>G83</f>
        <v>0</v>
      </c>
      <c r="D83" s="134"/>
      <c r="E83" s="134"/>
      <c r="F83" s="134"/>
      <c r="G83" s="134">
        <v>0</v>
      </c>
      <c r="H83" s="134"/>
      <c r="I83" s="134"/>
      <c r="J83" s="134"/>
      <c r="K83" s="130">
        <f>C83</f>
        <v>0</v>
      </c>
      <c r="L83" s="131">
        <f>K83</f>
        <v>0</v>
      </c>
    </row>
    <row r="84" spans="1:12" s="4" customFormat="1" ht="15">
      <c r="A84" s="146">
        <v>32</v>
      </c>
      <c r="B84" s="147" t="s">
        <v>27</v>
      </c>
      <c r="C84" s="148">
        <f>C88+C85+C86+C87</f>
        <v>45000</v>
      </c>
      <c r="D84" s="148"/>
      <c r="E84" s="148"/>
      <c r="F84" s="148"/>
      <c r="G84" s="148">
        <f>G85+G86+G87+G88</f>
        <v>45000</v>
      </c>
      <c r="H84" s="148"/>
      <c r="I84" s="148"/>
      <c r="J84" s="148"/>
      <c r="K84" s="148">
        <f>K88+K85+K86+K87</f>
        <v>45000</v>
      </c>
      <c r="L84" s="149">
        <f>L88+L85+L86+L87</f>
        <v>45000</v>
      </c>
    </row>
    <row r="85" spans="1:12" ht="30">
      <c r="A85" s="132">
        <v>321</v>
      </c>
      <c r="B85" s="133" t="s">
        <v>28</v>
      </c>
      <c r="C85" s="155">
        <f>G85</f>
        <v>0</v>
      </c>
      <c r="D85" s="134"/>
      <c r="E85" s="134"/>
      <c r="F85" s="134"/>
      <c r="G85" s="134">
        <v>0</v>
      </c>
      <c r="H85" s="134"/>
      <c r="I85" s="134"/>
      <c r="J85" s="134"/>
      <c r="K85" s="134">
        <f>C85</f>
        <v>0</v>
      </c>
      <c r="L85" s="135">
        <f>K85</f>
        <v>0</v>
      </c>
    </row>
    <row r="86" spans="1:12" ht="30">
      <c r="A86" s="132">
        <v>322</v>
      </c>
      <c r="B86" s="133" t="s">
        <v>29</v>
      </c>
      <c r="C86" s="195">
        <f>G86</f>
        <v>45000</v>
      </c>
      <c r="D86" s="134"/>
      <c r="E86" s="134"/>
      <c r="F86" s="134"/>
      <c r="G86" s="134">
        <v>45000</v>
      </c>
      <c r="H86" s="134"/>
      <c r="I86" s="134"/>
      <c r="J86" s="134"/>
      <c r="K86" s="134">
        <f>C86</f>
        <v>45000</v>
      </c>
      <c r="L86" s="135">
        <f>K86</f>
        <v>45000</v>
      </c>
    </row>
    <row r="87" spans="1:12" ht="15">
      <c r="A87" s="132">
        <v>323</v>
      </c>
      <c r="B87" s="133" t="s">
        <v>30</v>
      </c>
      <c r="C87" s="195">
        <f>G87</f>
        <v>0</v>
      </c>
      <c r="D87" s="134"/>
      <c r="E87" s="134"/>
      <c r="F87" s="134"/>
      <c r="G87" s="134">
        <v>0</v>
      </c>
      <c r="H87" s="134"/>
      <c r="I87" s="134"/>
      <c r="J87" s="134"/>
      <c r="K87" s="134">
        <f>C87</f>
        <v>0</v>
      </c>
      <c r="L87" s="135">
        <f>K87</f>
        <v>0</v>
      </c>
    </row>
    <row r="88" spans="1:12" ht="30" thickBot="1">
      <c r="A88" s="165">
        <v>329</v>
      </c>
      <c r="B88" s="166" t="s">
        <v>31</v>
      </c>
      <c r="C88" s="199">
        <f>G88</f>
        <v>0</v>
      </c>
      <c r="D88" s="167"/>
      <c r="E88" s="167"/>
      <c r="F88" s="167"/>
      <c r="G88" s="167">
        <v>0</v>
      </c>
      <c r="H88" s="167"/>
      <c r="I88" s="167"/>
      <c r="J88" s="167"/>
      <c r="K88" s="167">
        <f>C88</f>
        <v>0</v>
      </c>
      <c r="L88" s="170">
        <f>K88</f>
        <v>0</v>
      </c>
    </row>
    <row r="89" spans="1:12" ht="31.5" thickBot="1">
      <c r="A89" s="247" t="s">
        <v>86</v>
      </c>
      <c r="B89" s="236" t="s">
        <v>85</v>
      </c>
      <c r="C89" s="167"/>
      <c r="D89" s="167"/>
      <c r="E89" s="167"/>
      <c r="F89" s="167"/>
      <c r="G89" s="167"/>
      <c r="H89" s="167"/>
      <c r="I89" s="167"/>
      <c r="J89" s="246"/>
      <c r="K89" s="167"/>
      <c r="L89" s="170"/>
    </row>
    <row r="90" spans="1:12" ht="15.75" thickBot="1">
      <c r="A90" s="209">
        <v>3</v>
      </c>
      <c r="B90" s="210" t="s">
        <v>22</v>
      </c>
      <c r="C90" s="211">
        <f>C91+C95</f>
        <v>25000</v>
      </c>
      <c r="D90" s="211">
        <f>D91+D95</f>
        <v>25000</v>
      </c>
      <c r="E90" s="211"/>
      <c r="F90" s="211"/>
      <c r="G90" s="211"/>
      <c r="H90" s="211"/>
      <c r="I90" s="211"/>
      <c r="J90" s="212"/>
      <c r="K90" s="211">
        <f>C90</f>
        <v>25000</v>
      </c>
      <c r="L90" s="213">
        <f>K90</f>
        <v>25000</v>
      </c>
    </row>
    <row r="91" spans="1:12" ht="15">
      <c r="A91" s="142">
        <v>31</v>
      </c>
      <c r="B91" s="143" t="s">
        <v>23</v>
      </c>
      <c r="C91" s="148">
        <f>G91</f>
        <v>0</v>
      </c>
      <c r="D91" s="144">
        <f>D92+D93+D94</f>
        <v>0</v>
      </c>
      <c r="E91" s="144"/>
      <c r="F91" s="144"/>
      <c r="G91" s="144"/>
      <c r="H91" s="144"/>
      <c r="I91" s="144"/>
      <c r="J91" s="144"/>
      <c r="K91" s="144">
        <f>K92+K93+K94</f>
        <v>0</v>
      </c>
      <c r="L91" s="145">
        <f>L92+L93+L94</f>
        <v>0</v>
      </c>
    </row>
    <row r="92" spans="1:12" ht="15">
      <c r="A92" s="132">
        <v>311</v>
      </c>
      <c r="B92" s="133" t="s">
        <v>24</v>
      </c>
      <c r="C92" s="134">
        <f>D92</f>
        <v>0</v>
      </c>
      <c r="D92" s="134">
        <v>0</v>
      </c>
      <c r="E92" s="134"/>
      <c r="F92" s="134"/>
      <c r="G92" s="134"/>
      <c r="H92" s="134"/>
      <c r="I92" s="134"/>
      <c r="J92" s="134"/>
      <c r="K92" s="130">
        <f>C92</f>
        <v>0</v>
      </c>
      <c r="L92" s="131">
        <f>K92</f>
        <v>0</v>
      </c>
    </row>
    <row r="93" spans="1:12" ht="15">
      <c r="A93" s="132">
        <v>312</v>
      </c>
      <c r="B93" s="133" t="s">
        <v>25</v>
      </c>
      <c r="C93" s="134">
        <f>D93</f>
        <v>0</v>
      </c>
      <c r="D93" s="134">
        <v>0</v>
      </c>
      <c r="E93" s="134"/>
      <c r="F93" s="134"/>
      <c r="G93" s="134"/>
      <c r="H93" s="134"/>
      <c r="I93" s="134"/>
      <c r="J93" s="134"/>
      <c r="K93" s="130">
        <f>C93</f>
        <v>0</v>
      </c>
      <c r="L93" s="131">
        <f>K93</f>
        <v>0</v>
      </c>
    </row>
    <row r="94" spans="1:12" ht="15">
      <c r="A94" s="132">
        <v>313</v>
      </c>
      <c r="B94" s="133" t="s">
        <v>26</v>
      </c>
      <c r="C94" s="134">
        <f>D94</f>
        <v>0</v>
      </c>
      <c r="D94" s="134">
        <v>0</v>
      </c>
      <c r="E94" s="134"/>
      <c r="F94" s="134"/>
      <c r="G94" s="134"/>
      <c r="H94" s="134"/>
      <c r="I94" s="134"/>
      <c r="J94" s="134"/>
      <c r="K94" s="130">
        <f>C94</f>
        <v>0</v>
      </c>
      <c r="L94" s="131">
        <f>K94</f>
        <v>0</v>
      </c>
    </row>
    <row r="95" spans="1:12" ht="15">
      <c r="A95" s="146">
        <v>32</v>
      </c>
      <c r="B95" s="147" t="s">
        <v>27</v>
      </c>
      <c r="C95" s="148">
        <f>C99+C96+C97+C98</f>
        <v>25000</v>
      </c>
      <c r="D95" s="148">
        <f>D96+D97+D99+D98</f>
        <v>25000</v>
      </c>
      <c r="E95" s="148"/>
      <c r="F95" s="148"/>
      <c r="G95" s="148"/>
      <c r="H95" s="148"/>
      <c r="I95" s="148"/>
      <c r="J95" s="148"/>
      <c r="K95" s="148">
        <f>K99+K96+K97+K98</f>
        <v>25000</v>
      </c>
      <c r="L95" s="149">
        <f>L99+L96+L97+L98</f>
        <v>25000</v>
      </c>
    </row>
    <row r="96" spans="1:12" ht="30">
      <c r="A96" s="132">
        <v>321</v>
      </c>
      <c r="B96" s="133" t="s">
        <v>28</v>
      </c>
      <c r="C96" s="155">
        <f>D96</f>
        <v>0</v>
      </c>
      <c r="D96" s="134">
        <v>0</v>
      </c>
      <c r="E96" s="134"/>
      <c r="F96" s="134"/>
      <c r="G96" s="134"/>
      <c r="H96" s="134"/>
      <c r="I96" s="134"/>
      <c r="J96" s="134"/>
      <c r="K96" s="134">
        <f>C96</f>
        <v>0</v>
      </c>
      <c r="L96" s="135">
        <f>K96</f>
        <v>0</v>
      </c>
    </row>
    <row r="97" spans="1:12" ht="30">
      <c r="A97" s="132">
        <v>322</v>
      </c>
      <c r="B97" s="133" t="s">
        <v>29</v>
      </c>
      <c r="C97" s="195">
        <f>D97</f>
        <v>25000</v>
      </c>
      <c r="D97" s="134">
        <v>25000</v>
      </c>
      <c r="E97" s="134"/>
      <c r="F97" s="134"/>
      <c r="G97" s="134"/>
      <c r="H97" s="134"/>
      <c r="I97" s="134"/>
      <c r="J97" s="134"/>
      <c r="K97" s="134">
        <f>C97</f>
        <v>25000</v>
      </c>
      <c r="L97" s="135">
        <f>K97</f>
        <v>25000</v>
      </c>
    </row>
    <row r="98" spans="1:12" ht="15">
      <c r="A98" s="132">
        <v>323</v>
      </c>
      <c r="B98" s="133" t="s">
        <v>30</v>
      </c>
      <c r="C98" s="195">
        <f>D98</f>
        <v>0</v>
      </c>
      <c r="D98" s="134">
        <v>0</v>
      </c>
      <c r="E98" s="134"/>
      <c r="F98" s="134"/>
      <c r="G98" s="134"/>
      <c r="H98" s="134"/>
      <c r="I98" s="134"/>
      <c r="J98" s="134"/>
      <c r="K98" s="134">
        <f>C98</f>
        <v>0</v>
      </c>
      <c r="L98" s="135">
        <f>K98</f>
        <v>0</v>
      </c>
    </row>
    <row r="99" spans="1:12" ht="30" thickBot="1">
      <c r="A99" s="165">
        <v>329</v>
      </c>
      <c r="B99" s="166" t="s">
        <v>31</v>
      </c>
      <c r="C99" s="199">
        <f>D99</f>
        <v>0</v>
      </c>
      <c r="D99" s="167">
        <v>0</v>
      </c>
      <c r="E99" s="167"/>
      <c r="F99" s="167"/>
      <c r="G99" s="167"/>
      <c r="H99" s="167"/>
      <c r="I99" s="167"/>
      <c r="J99" s="167"/>
      <c r="K99" s="167">
        <f>C99</f>
        <v>0</v>
      </c>
      <c r="L99" s="170">
        <f>K99</f>
        <v>0</v>
      </c>
    </row>
    <row r="100" spans="1:12" ht="15" thickBot="1">
      <c r="A100" s="157"/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6"/>
    </row>
    <row r="101" spans="1:12" ht="31.5" thickBot="1">
      <c r="A101" s="222"/>
      <c r="B101" s="219" t="s">
        <v>43</v>
      </c>
      <c r="C101" s="223"/>
      <c r="D101" s="223"/>
      <c r="E101" s="223"/>
      <c r="F101" s="223"/>
      <c r="G101" s="223"/>
      <c r="H101" s="223"/>
      <c r="I101" s="223"/>
      <c r="J101" s="223"/>
      <c r="K101" s="223"/>
      <c r="L101" s="224"/>
    </row>
    <row r="102" spans="1:12" ht="31.5" thickBot="1">
      <c r="A102" s="159" t="s">
        <v>78</v>
      </c>
      <c r="B102" s="162" t="s">
        <v>44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98"/>
    </row>
    <row r="103" spans="1:12" ht="15.75" thickBot="1">
      <c r="A103" s="209">
        <v>3</v>
      </c>
      <c r="B103" s="210" t="s">
        <v>22</v>
      </c>
      <c r="C103" s="211">
        <f>F103+H103</f>
        <v>734682</v>
      </c>
      <c r="D103" s="211"/>
      <c r="E103" s="211"/>
      <c r="F103" s="211">
        <f>F104+F110</f>
        <v>663050</v>
      </c>
      <c r="G103" s="211"/>
      <c r="H103" s="211">
        <f>H104+H110</f>
        <v>71632</v>
      </c>
      <c r="I103" s="211"/>
      <c r="J103" s="212"/>
      <c r="K103" s="211">
        <f>C103</f>
        <v>734682</v>
      </c>
      <c r="L103" s="213">
        <f>K103</f>
        <v>734682</v>
      </c>
    </row>
    <row r="104" spans="1:12" ht="15">
      <c r="A104" s="77">
        <v>32</v>
      </c>
      <c r="B104" s="78" t="s">
        <v>27</v>
      </c>
      <c r="C104" s="75">
        <f>F104+H104</f>
        <v>732682</v>
      </c>
      <c r="D104" s="79"/>
      <c r="E104" s="79"/>
      <c r="F104" s="79">
        <f>SUM(F105:F109)</f>
        <v>661050</v>
      </c>
      <c r="G104" s="79"/>
      <c r="H104" s="79">
        <f>SUM(H105:H109)</f>
        <v>71632</v>
      </c>
      <c r="I104" s="79"/>
      <c r="J104" s="87"/>
      <c r="K104" s="84">
        <f aca="true" t="shared" si="2" ref="K104:K119">C104</f>
        <v>732682</v>
      </c>
      <c r="L104" s="88">
        <f aca="true" t="shared" si="3" ref="L104:L119">K104</f>
        <v>732682</v>
      </c>
    </row>
    <row r="105" spans="1:12" ht="30">
      <c r="A105" s="176">
        <v>321</v>
      </c>
      <c r="B105" s="177" t="s">
        <v>28</v>
      </c>
      <c r="C105" s="178">
        <f>F105</f>
        <v>0</v>
      </c>
      <c r="D105" s="178"/>
      <c r="E105" s="178"/>
      <c r="F105" s="178">
        <v>0</v>
      </c>
      <c r="G105" s="178"/>
      <c r="H105" s="178">
        <v>0</v>
      </c>
      <c r="I105" s="178"/>
      <c r="J105" s="178"/>
      <c r="K105" s="186">
        <f t="shared" si="2"/>
        <v>0</v>
      </c>
      <c r="L105" s="187">
        <f t="shared" si="3"/>
        <v>0</v>
      </c>
    </row>
    <row r="106" spans="1:12" ht="30">
      <c r="A106" s="176">
        <v>322</v>
      </c>
      <c r="B106" s="177" t="s">
        <v>29</v>
      </c>
      <c r="C106" s="178">
        <f>F106+H106</f>
        <v>563432</v>
      </c>
      <c r="D106" s="178"/>
      <c r="E106" s="178"/>
      <c r="F106" s="178">
        <v>491800</v>
      </c>
      <c r="G106" s="178"/>
      <c r="H106" s="178">
        <v>71632</v>
      </c>
      <c r="I106" s="178"/>
      <c r="J106" s="178"/>
      <c r="K106" s="182">
        <f t="shared" si="2"/>
        <v>563432</v>
      </c>
      <c r="L106" s="183">
        <f t="shared" si="3"/>
        <v>563432</v>
      </c>
    </row>
    <row r="107" spans="1:12" ht="15">
      <c r="A107" s="176">
        <v>323</v>
      </c>
      <c r="B107" s="177" t="s">
        <v>30</v>
      </c>
      <c r="C107" s="178">
        <f>F107</f>
        <v>133250</v>
      </c>
      <c r="D107" s="178"/>
      <c r="E107" s="178"/>
      <c r="F107" s="178">
        <v>133250</v>
      </c>
      <c r="G107" s="178"/>
      <c r="H107" s="178">
        <v>0</v>
      </c>
      <c r="I107" s="178"/>
      <c r="J107" s="178"/>
      <c r="K107" s="178">
        <f t="shared" si="2"/>
        <v>133250</v>
      </c>
      <c r="L107" s="179">
        <f t="shared" si="3"/>
        <v>133250</v>
      </c>
    </row>
    <row r="108" spans="1:12" ht="30">
      <c r="A108" s="176">
        <v>324</v>
      </c>
      <c r="B108" s="177" t="s">
        <v>61</v>
      </c>
      <c r="C108" s="178">
        <f>F108</f>
        <v>0</v>
      </c>
      <c r="D108" s="178"/>
      <c r="E108" s="178"/>
      <c r="F108" s="178">
        <v>0</v>
      </c>
      <c r="G108" s="178"/>
      <c r="H108" s="178">
        <v>0</v>
      </c>
      <c r="I108" s="178"/>
      <c r="J108" s="178"/>
      <c r="K108" s="178">
        <f t="shared" si="2"/>
        <v>0</v>
      </c>
      <c r="L108" s="179">
        <f t="shared" si="3"/>
        <v>0</v>
      </c>
    </row>
    <row r="109" spans="1:12" ht="30">
      <c r="A109" s="176">
        <v>329</v>
      </c>
      <c r="B109" s="177" t="s">
        <v>31</v>
      </c>
      <c r="C109" s="178">
        <f>F109</f>
        <v>36000</v>
      </c>
      <c r="D109" s="178"/>
      <c r="E109" s="178"/>
      <c r="F109" s="178">
        <v>36000</v>
      </c>
      <c r="G109" s="178"/>
      <c r="H109" s="178">
        <v>0</v>
      </c>
      <c r="I109" s="178"/>
      <c r="J109" s="178"/>
      <c r="K109" s="178">
        <f t="shared" si="2"/>
        <v>36000</v>
      </c>
      <c r="L109" s="179">
        <f t="shared" si="3"/>
        <v>36000</v>
      </c>
    </row>
    <row r="110" spans="1:12" ht="15">
      <c r="A110" s="81">
        <v>34</v>
      </c>
      <c r="B110" s="82" t="s">
        <v>32</v>
      </c>
      <c r="C110" s="83">
        <f>C111</f>
        <v>2000</v>
      </c>
      <c r="D110" s="83"/>
      <c r="E110" s="83"/>
      <c r="F110" s="83">
        <f>F111</f>
        <v>2000</v>
      </c>
      <c r="G110" s="83"/>
      <c r="H110" s="83">
        <f>H111</f>
        <v>0</v>
      </c>
      <c r="I110" s="83"/>
      <c r="J110" s="83"/>
      <c r="K110" s="79">
        <f t="shared" si="2"/>
        <v>2000</v>
      </c>
      <c r="L110" s="80">
        <f t="shared" si="3"/>
        <v>2000</v>
      </c>
    </row>
    <row r="111" spans="1:12" ht="15" thickBot="1">
      <c r="A111" s="188">
        <v>343</v>
      </c>
      <c r="B111" s="189" t="s">
        <v>33</v>
      </c>
      <c r="C111" s="190">
        <f>F111+G111+H111+I111+J111</f>
        <v>2000</v>
      </c>
      <c r="D111" s="190"/>
      <c r="E111" s="190"/>
      <c r="F111" s="190">
        <v>2000</v>
      </c>
      <c r="G111" s="190"/>
      <c r="H111" s="190">
        <v>0</v>
      </c>
      <c r="I111" s="190"/>
      <c r="J111" s="190"/>
      <c r="K111" s="191">
        <f t="shared" si="2"/>
        <v>2000</v>
      </c>
      <c r="L111" s="192">
        <f t="shared" si="3"/>
        <v>2000</v>
      </c>
    </row>
    <row r="112" spans="1:12" ht="31.5" thickBot="1">
      <c r="A112" s="218"/>
      <c r="B112" s="240" t="s">
        <v>43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1"/>
    </row>
    <row r="113" spans="1:12" ht="15.75" thickBot="1">
      <c r="A113" s="203"/>
      <c r="B113" s="162" t="s">
        <v>68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2"/>
    </row>
    <row r="114" spans="1:12" ht="31.5" thickBot="1">
      <c r="A114" s="205">
        <v>4</v>
      </c>
      <c r="B114" s="210" t="s">
        <v>57</v>
      </c>
      <c r="C114" s="207">
        <f>C115</f>
        <v>17029813</v>
      </c>
      <c r="D114" s="207"/>
      <c r="E114" s="207"/>
      <c r="F114" s="207"/>
      <c r="G114" s="207">
        <f>G115</f>
        <v>17029813</v>
      </c>
      <c r="H114" s="207"/>
      <c r="I114" s="207"/>
      <c r="J114" s="207"/>
      <c r="K114" s="207">
        <f>K115</f>
        <v>0</v>
      </c>
      <c r="L114" s="208">
        <f>L115</f>
        <v>0</v>
      </c>
    </row>
    <row r="115" spans="1:12" ht="46.5">
      <c r="A115" s="142">
        <v>42</v>
      </c>
      <c r="B115" s="143" t="s">
        <v>35</v>
      </c>
      <c r="C115" s="144">
        <f>C116+C117+C118+C119</f>
        <v>17029813</v>
      </c>
      <c r="D115" s="144"/>
      <c r="E115" s="144"/>
      <c r="F115" s="144"/>
      <c r="G115" s="144">
        <f>SUM(G116:G119)</f>
        <v>17029813</v>
      </c>
      <c r="H115" s="144"/>
      <c r="I115" s="144"/>
      <c r="J115" s="144"/>
      <c r="K115" s="144">
        <f>SUM(K116:K119)</f>
        <v>0</v>
      </c>
      <c r="L115" s="145">
        <f>L116</f>
        <v>0</v>
      </c>
    </row>
    <row r="116" spans="1:12" ht="15">
      <c r="A116" s="128">
        <v>421</v>
      </c>
      <c r="B116" s="129" t="s">
        <v>45</v>
      </c>
      <c r="C116" s="130">
        <f>G116</f>
        <v>17029813</v>
      </c>
      <c r="D116" s="195"/>
      <c r="E116" s="130"/>
      <c r="F116" s="130"/>
      <c r="G116" s="130">
        <v>17029813</v>
      </c>
      <c r="H116" s="130"/>
      <c r="I116" s="130"/>
      <c r="J116" s="130"/>
      <c r="K116" s="130">
        <v>0</v>
      </c>
      <c r="L116" s="131">
        <v>0</v>
      </c>
    </row>
    <row r="117" spans="1:12" ht="15">
      <c r="A117" s="132">
        <v>422</v>
      </c>
      <c r="B117" s="133" t="s">
        <v>34</v>
      </c>
      <c r="C117" s="134">
        <v>0</v>
      </c>
      <c r="D117" s="195"/>
      <c r="E117" s="134"/>
      <c r="F117" s="134"/>
      <c r="G117" s="134">
        <v>0</v>
      </c>
      <c r="H117" s="134"/>
      <c r="I117" s="134"/>
      <c r="J117" s="134"/>
      <c r="K117" s="130">
        <f t="shared" si="2"/>
        <v>0</v>
      </c>
      <c r="L117" s="135">
        <f t="shared" si="3"/>
        <v>0</v>
      </c>
    </row>
    <row r="118" spans="1:12" ht="30">
      <c r="A118" s="132">
        <v>424</v>
      </c>
      <c r="B118" s="194" t="s">
        <v>36</v>
      </c>
      <c r="C118" s="195">
        <v>0</v>
      </c>
      <c r="D118" s="195"/>
      <c r="E118" s="195"/>
      <c r="F118" s="195"/>
      <c r="G118" s="195">
        <v>0</v>
      </c>
      <c r="H118" s="195"/>
      <c r="I118" s="195"/>
      <c r="J118" s="195"/>
      <c r="K118" s="155">
        <f t="shared" si="2"/>
        <v>0</v>
      </c>
      <c r="L118" s="196">
        <f t="shared" si="3"/>
        <v>0</v>
      </c>
    </row>
    <row r="119" spans="1:12" ht="30" thickBot="1">
      <c r="A119" s="201">
        <v>426</v>
      </c>
      <c r="B119" s="194" t="s">
        <v>67</v>
      </c>
      <c r="C119" s="195">
        <v>0</v>
      </c>
      <c r="D119" s="195"/>
      <c r="E119" s="195"/>
      <c r="F119" s="195"/>
      <c r="G119" s="195">
        <v>0</v>
      </c>
      <c r="H119" s="195"/>
      <c r="I119" s="195"/>
      <c r="J119" s="195"/>
      <c r="K119" s="195">
        <f t="shared" si="2"/>
        <v>0</v>
      </c>
      <c r="L119" s="196">
        <f t="shared" si="3"/>
        <v>0</v>
      </c>
    </row>
    <row r="120" spans="1:12" ht="30.75">
      <c r="A120" s="222"/>
      <c r="B120" s="240" t="s">
        <v>43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4"/>
    </row>
    <row r="121" spans="1:12" ht="15.75" thickBot="1">
      <c r="A121" s="85"/>
      <c r="B121" s="162" t="s">
        <v>64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98"/>
    </row>
    <row r="122" spans="1:12" ht="15.75" thickBot="1">
      <c r="A122" s="209">
        <v>3</v>
      </c>
      <c r="B122" s="210" t="s">
        <v>22</v>
      </c>
      <c r="C122" s="211">
        <f>C123</f>
        <v>185000</v>
      </c>
      <c r="D122" s="211"/>
      <c r="E122" s="211"/>
      <c r="F122" s="211"/>
      <c r="G122" s="211">
        <f>G123</f>
        <v>185000</v>
      </c>
      <c r="H122" s="211"/>
      <c r="I122" s="211"/>
      <c r="J122" s="212"/>
      <c r="K122" s="211">
        <f>K123+K129</f>
        <v>185000</v>
      </c>
      <c r="L122" s="213">
        <f>L123</f>
        <v>185000</v>
      </c>
    </row>
    <row r="123" spans="1:12" ht="15">
      <c r="A123" s="77">
        <v>32</v>
      </c>
      <c r="B123" s="78" t="s">
        <v>27</v>
      </c>
      <c r="C123" s="75">
        <f>C124+C125+C126+C127+C128</f>
        <v>185000</v>
      </c>
      <c r="D123" s="79"/>
      <c r="E123" s="79"/>
      <c r="F123" s="79"/>
      <c r="G123" s="79">
        <f>SUM(G124:G128)</f>
        <v>185000</v>
      </c>
      <c r="H123" s="79"/>
      <c r="I123" s="79"/>
      <c r="J123" s="87"/>
      <c r="K123" s="84">
        <f>K124+K125+K126+K127+K128</f>
        <v>185000</v>
      </c>
      <c r="L123" s="88">
        <f>L124+L125+L126+L127+L128</f>
        <v>185000</v>
      </c>
    </row>
    <row r="124" spans="1:12" ht="30">
      <c r="A124" s="176">
        <v>321</v>
      </c>
      <c r="B124" s="177" t="s">
        <v>28</v>
      </c>
      <c r="C124" s="178">
        <f>G124</f>
        <v>185000</v>
      </c>
      <c r="D124" s="178"/>
      <c r="E124" s="178"/>
      <c r="F124" s="178"/>
      <c r="G124" s="178">
        <v>185000</v>
      </c>
      <c r="H124" s="178"/>
      <c r="I124" s="178"/>
      <c r="J124" s="178"/>
      <c r="K124" s="186">
        <f>C124</f>
        <v>185000</v>
      </c>
      <c r="L124" s="187">
        <f>K124</f>
        <v>185000</v>
      </c>
    </row>
    <row r="125" spans="1:12" ht="30">
      <c r="A125" s="176">
        <v>322</v>
      </c>
      <c r="B125" s="177" t="s">
        <v>29</v>
      </c>
      <c r="C125" s="178">
        <f>F125+H125</f>
        <v>0</v>
      </c>
      <c r="D125" s="178"/>
      <c r="E125" s="178"/>
      <c r="F125" s="178"/>
      <c r="G125" s="178">
        <v>0</v>
      </c>
      <c r="H125" s="178"/>
      <c r="I125" s="178"/>
      <c r="J125" s="178"/>
      <c r="K125" s="182">
        <f aca="true" t="shared" si="4" ref="K125:K130">C125</f>
        <v>0</v>
      </c>
      <c r="L125" s="183">
        <f aca="true" t="shared" si="5" ref="L125:L130">K125</f>
        <v>0</v>
      </c>
    </row>
    <row r="126" spans="1:12" ht="15">
      <c r="A126" s="176">
        <v>323</v>
      </c>
      <c r="B126" s="177" t="s">
        <v>30</v>
      </c>
      <c r="C126" s="178">
        <f>F126</f>
        <v>0</v>
      </c>
      <c r="D126" s="178"/>
      <c r="E126" s="178"/>
      <c r="F126" s="178"/>
      <c r="G126" s="178">
        <v>0</v>
      </c>
      <c r="H126" s="178"/>
      <c r="I126" s="178"/>
      <c r="J126" s="178"/>
      <c r="K126" s="178">
        <f t="shared" si="4"/>
        <v>0</v>
      </c>
      <c r="L126" s="179">
        <f t="shared" si="5"/>
        <v>0</v>
      </c>
    </row>
    <row r="127" spans="1:12" ht="30">
      <c r="A127" s="176">
        <v>324</v>
      </c>
      <c r="B127" s="177" t="s">
        <v>61</v>
      </c>
      <c r="C127" s="178">
        <f>F127</f>
        <v>0</v>
      </c>
      <c r="D127" s="178"/>
      <c r="E127" s="178"/>
      <c r="F127" s="178"/>
      <c r="G127" s="178">
        <v>0</v>
      </c>
      <c r="H127" s="178"/>
      <c r="I127" s="178"/>
      <c r="J127" s="178"/>
      <c r="K127" s="178">
        <f t="shared" si="4"/>
        <v>0</v>
      </c>
      <c r="L127" s="179">
        <f t="shared" si="5"/>
        <v>0</v>
      </c>
    </row>
    <row r="128" spans="1:12" ht="30">
      <c r="A128" s="176">
        <v>329</v>
      </c>
      <c r="B128" s="177" t="s">
        <v>31</v>
      </c>
      <c r="C128" s="178">
        <f>F128</f>
        <v>0</v>
      </c>
      <c r="D128" s="178"/>
      <c r="E128" s="178"/>
      <c r="F128" s="178"/>
      <c r="G128" s="178">
        <v>0</v>
      </c>
      <c r="H128" s="178"/>
      <c r="I128" s="178"/>
      <c r="J128" s="178"/>
      <c r="K128" s="178">
        <f t="shared" si="4"/>
        <v>0</v>
      </c>
      <c r="L128" s="179">
        <f t="shared" si="5"/>
        <v>0</v>
      </c>
    </row>
    <row r="129" spans="1:12" ht="15">
      <c r="A129" s="81">
        <v>34</v>
      </c>
      <c r="B129" s="82" t="s">
        <v>32</v>
      </c>
      <c r="C129" s="83">
        <f>C130</f>
        <v>0</v>
      </c>
      <c r="D129" s="83"/>
      <c r="E129" s="83"/>
      <c r="F129" s="83"/>
      <c r="G129" s="83">
        <f>G130</f>
        <v>0</v>
      </c>
      <c r="H129" s="83"/>
      <c r="I129" s="83"/>
      <c r="J129" s="83"/>
      <c r="K129" s="79">
        <f t="shared" si="4"/>
        <v>0</v>
      </c>
      <c r="L129" s="80">
        <f t="shared" si="5"/>
        <v>0</v>
      </c>
    </row>
    <row r="130" spans="1:12" ht="15" thickBot="1">
      <c r="A130" s="188">
        <v>343</v>
      </c>
      <c r="B130" s="189" t="s">
        <v>33</v>
      </c>
      <c r="C130" s="190">
        <f>F130+G130+H130+I130+J130</f>
        <v>0</v>
      </c>
      <c r="D130" s="190"/>
      <c r="E130" s="190"/>
      <c r="F130" s="190"/>
      <c r="G130" s="190">
        <v>0</v>
      </c>
      <c r="H130" s="190"/>
      <c r="I130" s="190"/>
      <c r="J130" s="190"/>
      <c r="K130" s="191">
        <f t="shared" si="4"/>
        <v>0</v>
      </c>
      <c r="L130" s="192">
        <f t="shared" si="5"/>
        <v>0</v>
      </c>
    </row>
    <row r="131" spans="1:12" ht="15.75" thickBot="1">
      <c r="A131" s="123"/>
      <c r="B131" s="161" t="s">
        <v>44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4"/>
    </row>
    <row r="132" spans="1:12" ht="31.5" thickBot="1">
      <c r="A132" s="209">
        <v>4</v>
      </c>
      <c r="B132" s="210" t="s">
        <v>57</v>
      </c>
      <c r="C132" s="211">
        <f>C133</f>
        <v>3000</v>
      </c>
      <c r="D132" s="211"/>
      <c r="E132" s="211"/>
      <c r="F132" s="211">
        <f>F133</f>
        <v>3000</v>
      </c>
      <c r="G132" s="211"/>
      <c r="H132" s="211"/>
      <c r="I132" s="211"/>
      <c r="J132" s="211"/>
      <c r="K132" s="211">
        <f>C132</f>
        <v>3000</v>
      </c>
      <c r="L132" s="213">
        <f>K132</f>
        <v>3000</v>
      </c>
    </row>
    <row r="133" spans="1:12" ht="46.5">
      <c r="A133" s="77">
        <v>42</v>
      </c>
      <c r="B133" s="78" t="s">
        <v>35</v>
      </c>
      <c r="C133" s="79">
        <f>C134+C135+C136</f>
        <v>3000</v>
      </c>
      <c r="D133" s="79"/>
      <c r="E133" s="79"/>
      <c r="F133" s="79">
        <f>F134+F135+F136</f>
        <v>3000</v>
      </c>
      <c r="G133" s="79"/>
      <c r="H133" s="79"/>
      <c r="I133" s="79"/>
      <c r="J133" s="79"/>
      <c r="K133" s="79">
        <f>C133</f>
        <v>3000</v>
      </c>
      <c r="L133" s="80">
        <f>K133</f>
        <v>3000</v>
      </c>
    </row>
    <row r="134" spans="1:12" ht="15">
      <c r="A134" s="174">
        <v>421</v>
      </c>
      <c r="B134" s="175" t="s">
        <v>45</v>
      </c>
      <c r="C134" s="184">
        <v>0</v>
      </c>
      <c r="D134" s="182"/>
      <c r="E134" s="184"/>
      <c r="F134" s="184">
        <f>C134</f>
        <v>0</v>
      </c>
      <c r="G134" s="184"/>
      <c r="H134" s="184"/>
      <c r="I134" s="184"/>
      <c r="J134" s="184"/>
      <c r="K134" s="184">
        <f>C134</f>
        <v>0</v>
      </c>
      <c r="L134" s="185">
        <f>K134</f>
        <v>0</v>
      </c>
    </row>
    <row r="135" spans="1:12" ht="15">
      <c r="A135" s="176">
        <v>422</v>
      </c>
      <c r="B135" s="177" t="s">
        <v>34</v>
      </c>
      <c r="C135" s="178">
        <v>0</v>
      </c>
      <c r="D135" s="182"/>
      <c r="E135" s="178"/>
      <c r="F135" s="178">
        <f>C135</f>
        <v>0</v>
      </c>
      <c r="G135" s="178"/>
      <c r="H135" s="178"/>
      <c r="I135" s="178"/>
      <c r="J135" s="178"/>
      <c r="K135" s="184">
        <f>C135</f>
        <v>0</v>
      </c>
      <c r="L135" s="179">
        <f>K135</f>
        <v>0</v>
      </c>
    </row>
    <row r="136" spans="1:12" ht="30" thickBot="1">
      <c r="A136" s="180">
        <v>424</v>
      </c>
      <c r="B136" s="181" t="s">
        <v>36</v>
      </c>
      <c r="C136" s="182">
        <v>3000</v>
      </c>
      <c r="D136" s="182"/>
      <c r="E136" s="182"/>
      <c r="F136" s="182">
        <f>C136</f>
        <v>3000</v>
      </c>
      <c r="G136" s="182"/>
      <c r="H136" s="182"/>
      <c r="I136" s="182"/>
      <c r="J136" s="182"/>
      <c r="K136" s="186">
        <f>C136</f>
        <v>3000</v>
      </c>
      <c r="L136" s="183">
        <f>K136</f>
        <v>3000</v>
      </c>
    </row>
    <row r="137" spans="1:12" ht="15.75" thickBot="1">
      <c r="A137" s="72"/>
      <c r="B137" s="76"/>
      <c r="C137" s="73"/>
      <c r="D137" s="73"/>
      <c r="E137" s="73"/>
      <c r="F137" s="73"/>
      <c r="G137" s="73"/>
      <c r="H137" s="73"/>
      <c r="I137" s="73"/>
      <c r="J137" s="73"/>
      <c r="K137" s="73"/>
      <c r="L137" s="74"/>
    </row>
    <row r="138" spans="1:12" ht="47.25" thickBot="1">
      <c r="A138" s="214" t="s">
        <v>48</v>
      </c>
      <c r="B138" s="215" t="s">
        <v>41</v>
      </c>
      <c r="C138" s="216"/>
      <c r="D138" s="216"/>
      <c r="E138" s="216"/>
      <c r="F138" s="216"/>
      <c r="G138" s="216"/>
      <c r="H138" s="216"/>
      <c r="I138" s="216"/>
      <c r="J138" s="216"/>
      <c r="K138" s="216"/>
      <c r="L138" s="217"/>
    </row>
    <row r="139" spans="1:12" ht="47.25" thickBot="1">
      <c r="A139" s="163" t="s">
        <v>73</v>
      </c>
      <c r="B139" s="158" t="s">
        <v>50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1"/>
    </row>
    <row r="140" spans="1:12" ht="15.75" thickBot="1">
      <c r="A140" s="205">
        <v>3</v>
      </c>
      <c r="B140" s="206" t="s">
        <v>22</v>
      </c>
      <c r="C140" s="207">
        <f>C141+C147</f>
        <v>1950502</v>
      </c>
      <c r="D140" s="207"/>
      <c r="E140" s="207"/>
      <c r="F140" s="207"/>
      <c r="G140" s="207">
        <f>G141+G147</f>
        <v>1950502</v>
      </c>
      <c r="H140" s="207"/>
      <c r="I140" s="207"/>
      <c r="J140" s="207"/>
      <c r="K140" s="207">
        <f>K141+K147</f>
        <v>1950502</v>
      </c>
      <c r="L140" s="208">
        <f>L141+L147</f>
        <v>1950502</v>
      </c>
    </row>
    <row r="141" spans="1:12" ht="15">
      <c r="A141" s="142">
        <v>32</v>
      </c>
      <c r="B141" s="143" t="s">
        <v>27</v>
      </c>
      <c r="C141" s="144">
        <f>SUM(C142:C146)</f>
        <v>1945002</v>
      </c>
      <c r="D141" s="144"/>
      <c r="E141" s="144"/>
      <c r="F141" s="144"/>
      <c r="G141" s="144">
        <f>G142+G143+G144+G145+G146</f>
        <v>1945002</v>
      </c>
      <c r="H141" s="144"/>
      <c r="I141" s="144"/>
      <c r="J141" s="144"/>
      <c r="K141" s="144">
        <f>K142+K143+K144+K146+K145</f>
        <v>1945002</v>
      </c>
      <c r="L141" s="145">
        <f>L142+L143+L144+L145+L146</f>
        <v>1945002</v>
      </c>
    </row>
    <row r="142" spans="1:12" ht="30">
      <c r="A142" s="132">
        <v>321</v>
      </c>
      <c r="B142" s="133" t="s">
        <v>28</v>
      </c>
      <c r="C142" s="134">
        <f>G142</f>
        <v>95000</v>
      </c>
      <c r="D142" s="134"/>
      <c r="E142" s="134"/>
      <c r="F142" s="134"/>
      <c r="G142" s="134">
        <v>95000</v>
      </c>
      <c r="H142" s="134"/>
      <c r="I142" s="134"/>
      <c r="J142" s="134"/>
      <c r="K142" s="134">
        <f>C142</f>
        <v>95000</v>
      </c>
      <c r="L142" s="135">
        <f>K142</f>
        <v>95000</v>
      </c>
    </row>
    <row r="143" spans="1:12" ht="30">
      <c r="A143" s="132">
        <v>322</v>
      </c>
      <c r="B143" s="133" t="s">
        <v>29</v>
      </c>
      <c r="C143" s="134">
        <v>698837.12</v>
      </c>
      <c r="D143" s="134"/>
      <c r="E143" s="134"/>
      <c r="F143" s="134"/>
      <c r="G143" s="134">
        <v>708837.12</v>
      </c>
      <c r="H143" s="134"/>
      <c r="I143" s="134"/>
      <c r="J143" s="134"/>
      <c r="K143" s="134">
        <f>C143</f>
        <v>698837.12</v>
      </c>
      <c r="L143" s="135">
        <f>K143</f>
        <v>698837.12</v>
      </c>
    </row>
    <row r="144" spans="1:12" ht="15">
      <c r="A144" s="193">
        <v>323</v>
      </c>
      <c r="B144" s="194" t="s">
        <v>30</v>
      </c>
      <c r="C144" s="195">
        <v>1105064.88</v>
      </c>
      <c r="D144" s="195"/>
      <c r="E144" s="195"/>
      <c r="F144" s="195"/>
      <c r="G144" s="195">
        <v>1100064.88</v>
      </c>
      <c r="H144" s="195"/>
      <c r="I144" s="195"/>
      <c r="J144" s="195"/>
      <c r="K144" s="134">
        <f>C144</f>
        <v>1105064.88</v>
      </c>
      <c r="L144" s="196">
        <f>K144</f>
        <v>1105064.88</v>
      </c>
    </row>
    <row r="145" spans="1:12" ht="30">
      <c r="A145" s="193">
        <v>324</v>
      </c>
      <c r="B145" s="194" t="s">
        <v>52</v>
      </c>
      <c r="C145" s="195">
        <f>G145</f>
        <v>0</v>
      </c>
      <c r="D145" s="195"/>
      <c r="E145" s="195"/>
      <c r="F145" s="195"/>
      <c r="G145" s="195">
        <v>0</v>
      </c>
      <c r="H145" s="195"/>
      <c r="I145" s="195"/>
      <c r="J145" s="195"/>
      <c r="K145" s="134">
        <f>C145</f>
        <v>0</v>
      </c>
      <c r="L145" s="196">
        <f>K145</f>
        <v>0</v>
      </c>
    </row>
    <row r="146" spans="1:12" ht="30">
      <c r="A146" s="193">
        <v>329</v>
      </c>
      <c r="B146" s="133" t="s">
        <v>31</v>
      </c>
      <c r="C146" s="195">
        <v>46100</v>
      </c>
      <c r="D146" s="195"/>
      <c r="E146" s="195"/>
      <c r="F146" s="195"/>
      <c r="G146" s="195">
        <v>41100</v>
      </c>
      <c r="H146" s="195"/>
      <c r="I146" s="195"/>
      <c r="J146" s="195"/>
      <c r="K146" s="195">
        <f>C146</f>
        <v>46100</v>
      </c>
      <c r="L146" s="196">
        <f>K146</f>
        <v>46100</v>
      </c>
    </row>
    <row r="147" spans="1:12" ht="15">
      <c r="A147" s="150">
        <v>34</v>
      </c>
      <c r="B147" s="151" t="s">
        <v>47</v>
      </c>
      <c r="C147" s="152">
        <f>C148</f>
        <v>5500</v>
      </c>
      <c r="D147" s="148"/>
      <c r="E147" s="148"/>
      <c r="F147" s="148"/>
      <c r="G147" s="148">
        <f>G148</f>
        <v>5500</v>
      </c>
      <c r="H147" s="148"/>
      <c r="I147" s="148"/>
      <c r="J147" s="148"/>
      <c r="K147" s="148">
        <f>K148</f>
        <v>5500</v>
      </c>
      <c r="L147" s="153">
        <f>L148</f>
        <v>5500</v>
      </c>
    </row>
    <row r="148" spans="1:12" ht="15" thickBot="1">
      <c r="A148" s="197">
        <v>343</v>
      </c>
      <c r="B148" s="198" t="s">
        <v>33</v>
      </c>
      <c r="C148" s="199">
        <f>G148</f>
        <v>5500</v>
      </c>
      <c r="D148" s="199"/>
      <c r="E148" s="199"/>
      <c r="F148" s="199"/>
      <c r="G148" s="199">
        <v>5500</v>
      </c>
      <c r="H148" s="199"/>
      <c r="I148" s="199"/>
      <c r="J148" s="199"/>
      <c r="K148" s="199">
        <f>C148</f>
        <v>5500</v>
      </c>
      <c r="L148" s="200">
        <f>K148</f>
        <v>5500</v>
      </c>
    </row>
    <row r="149" spans="1:12" ht="15.75" thickBot="1">
      <c r="A149" s="136"/>
      <c r="B149" s="137"/>
      <c r="C149" s="138"/>
      <c r="D149" s="138"/>
      <c r="E149" s="138"/>
      <c r="F149" s="138"/>
      <c r="G149" s="138"/>
      <c r="H149" s="138"/>
      <c r="I149" s="138"/>
      <c r="J149" s="138"/>
      <c r="K149" s="138"/>
      <c r="L149" s="139"/>
    </row>
    <row r="150" spans="1:12" ht="47.25" thickBot="1">
      <c r="A150" s="214" t="s">
        <v>48</v>
      </c>
      <c r="B150" s="215" t="s">
        <v>41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7"/>
    </row>
    <row r="151" spans="1:12" ht="47.25" thickBot="1">
      <c r="A151" s="160" t="s">
        <v>72</v>
      </c>
      <c r="B151" s="164" t="s">
        <v>51</v>
      </c>
      <c r="C151" s="138"/>
      <c r="D151" s="138"/>
      <c r="E151" s="138"/>
      <c r="F151" s="138"/>
      <c r="G151" s="138"/>
      <c r="H151" s="138"/>
      <c r="I151" s="138"/>
      <c r="J151" s="138"/>
      <c r="K151" s="138"/>
      <c r="L151" s="139"/>
    </row>
    <row r="152" spans="1:12" ht="31.5" thickBot="1">
      <c r="A152" s="205">
        <v>4</v>
      </c>
      <c r="B152" s="210" t="s">
        <v>57</v>
      </c>
      <c r="C152" s="207">
        <f>C153</f>
        <v>355086</v>
      </c>
      <c r="D152" s="207"/>
      <c r="E152" s="207"/>
      <c r="F152" s="207"/>
      <c r="G152" s="207">
        <f>G153</f>
        <v>355086</v>
      </c>
      <c r="H152" s="207"/>
      <c r="I152" s="207"/>
      <c r="J152" s="207"/>
      <c r="K152" s="207">
        <f aca="true" t="shared" si="6" ref="K152:K157">C152</f>
        <v>355086</v>
      </c>
      <c r="L152" s="208">
        <f aca="true" t="shared" si="7" ref="L152:L157">K152</f>
        <v>355086</v>
      </c>
    </row>
    <row r="153" spans="1:12" ht="46.5">
      <c r="A153" s="142">
        <v>42</v>
      </c>
      <c r="B153" s="143" t="s">
        <v>35</v>
      </c>
      <c r="C153" s="144">
        <f>C154+C155+C156+C157</f>
        <v>355086</v>
      </c>
      <c r="D153" s="144"/>
      <c r="E153" s="144"/>
      <c r="F153" s="144"/>
      <c r="G153" s="144">
        <f>G154+G155+G156+G157</f>
        <v>355086</v>
      </c>
      <c r="H153" s="144"/>
      <c r="I153" s="144"/>
      <c r="J153" s="144"/>
      <c r="K153" s="144">
        <f t="shared" si="6"/>
        <v>355086</v>
      </c>
      <c r="L153" s="145">
        <f t="shared" si="7"/>
        <v>355086</v>
      </c>
    </row>
    <row r="154" spans="1:12" ht="15">
      <c r="A154" s="128">
        <v>421</v>
      </c>
      <c r="B154" s="129" t="s">
        <v>45</v>
      </c>
      <c r="C154" s="130">
        <f>G154</f>
        <v>285086</v>
      </c>
      <c r="D154" s="195"/>
      <c r="E154" s="130"/>
      <c r="F154" s="130"/>
      <c r="G154" s="130">
        <v>285086</v>
      </c>
      <c r="H154" s="130"/>
      <c r="I154" s="130"/>
      <c r="J154" s="130"/>
      <c r="K154" s="130">
        <f t="shared" si="6"/>
        <v>285086</v>
      </c>
      <c r="L154" s="131">
        <f t="shared" si="7"/>
        <v>285086</v>
      </c>
    </row>
    <row r="155" spans="1:12" ht="15">
      <c r="A155" s="132">
        <v>422</v>
      </c>
      <c r="B155" s="133" t="s">
        <v>34</v>
      </c>
      <c r="C155" s="134">
        <f>G155</f>
        <v>60000</v>
      </c>
      <c r="D155" s="195"/>
      <c r="E155" s="134"/>
      <c r="F155" s="134"/>
      <c r="G155" s="134">
        <v>60000</v>
      </c>
      <c r="H155" s="134"/>
      <c r="I155" s="134"/>
      <c r="J155" s="134"/>
      <c r="K155" s="130">
        <f t="shared" si="6"/>
        <v>60000</v>
      </c>
      <c r="L155" s="135">
        <f t="shared" si="7"/>
        <v>60000</v>
      </c>
    </row>
    <row r="156" spans="1:12" ht="30">
      <c r="A156" s="132">
        <v>424</v>
      </c>
      <c r="B156" s="194" t="s">
        <v>36</v>
      </c>
      <c r="C156" s="195">
        <f>G156</f>
        <v>10000</v>
      </c>
      <c r="D156" s="195"/>
      <c r="E156" s="195"/>
      <c r="F156" s="195"/>
      <c r="G156" s="195">
        <v>10000</v>
      </c>
      <c r="H156" s="195"/>
      <c r="I156" s="195"/>
      <c r="J156" s="195"/>
      <c r="K156" s="155">
        <f t="shared" si="6"/>
        <v>10000</v>
      </c>
      <c r="L156" s="196">
        <f t="shared" si="7"/>
        <v>10000</v>
      </c>
    </row>
    <row r="157" spans="1:12" ht="30" thickBot="1">
      <c r="A157" s="201">
        <v>426</v>
      </c>
      <c r="B157" s="194" t="s">
        <v>67</v>
      </c>
      <c r="C157" s="195">
        <f>G157</f>
        <v>0</v>
      </c>
      <c r="D157" s="195"/>
      <c r="E157" s="195"/>
      <c r="F157" s="195"/>
      <c r="G157" s="195">
        <v>0</v>
      </c>
      <c r="H157" s="195"/>
      <c r="I157" s="195"/>
      <c r="J157" s="195"/>
      <c r="K157" s="195">
        <f t="shared" si="6"/>
        <v>0</v>
      </c>
      <c r="L157" s="196">
        <f t="shared" si="7"/>
        <v>0</v>
      </c>
    </row>
    <row r="158" spans="1:12" ht="15.75" thickBot="1">
      <c r="A158" s="294" t="s">
        <v>46</v>
      </c>
      <c r="B158" s="295"/>
      <c r="C158" s="100">
        <f aca="true" t="shared" si="8" ref="C158:L158">C5+C140+C152+C45+C103+C60+C132+C122+C35+C114+C16+C27+C68+C79+C90</f>
        <v>33921555</v>
      </c>
      <c r="D158" s="100">
        <f t="shared" si="8"/>
        <v>34500</v>
      </c>
      <c r="E158" s="100">
        <f t="shared" si="8"/>
        <v>50867</v>
      </c>
      <c r="F158" s="100">
        <f t="shared" si="8"/>
        <v>666050</v>
      </c>
      <c r="G158" s="100">
        <f t="shared" si="8"/>
        <v>33098506</v>
      </c>
      <c r="H158" s="100">
        <f t="shared" si="8"/>
        <v>71632</v>
      </c>
      <c r="I158" s="100">
        <f t="shared" si="8"/>
        <v>0</v>
      </c>
      <c r="J158" s="100">
        <f t="shared" si="8"/>
        <v>0</v>
      </c>
      <c r="K158" s="100">
        <f t="shared" si="8"/>
        <v>16891742</v>
      </c>
      <c r="L158" s="100">
        <f t="shared" si="8"/>
        <v>16891742</v>
      </c>
    </row>
    <row r="159" spans="1:12" ht="12.75">
      <c r="A159" s="60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 t="s">
        <v>62</v>
      </c>
    </row>
    <row r="160" spans="1:12" ht="12.75">
      <c r="A160" s="60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0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0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0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0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0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0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0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0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0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0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0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0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0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0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0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0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0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0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0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0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0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0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0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0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0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0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0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0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0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0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0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0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0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0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0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0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0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0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0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0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0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0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0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0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0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0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0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0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0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0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0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0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0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0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0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0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0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0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0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0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0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0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0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0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0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0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0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0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0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0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0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0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0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0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0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0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0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0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0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0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0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0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0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0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0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0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0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0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0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0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0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0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0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0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0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0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0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0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0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0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0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0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0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0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0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0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0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0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0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0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0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0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0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0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0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0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0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0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0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0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0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0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0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0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0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0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0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0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0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0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0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0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0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0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0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0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0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0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0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0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0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0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0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0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0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0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0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0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0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0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0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0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0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0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0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0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0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0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0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0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0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0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0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0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0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0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0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0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0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0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0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0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0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0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0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0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0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0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0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0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0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0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0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0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0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0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0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0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0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0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0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0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0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0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0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0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0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0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0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0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0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0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0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0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0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0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0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0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0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0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0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0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0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0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0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0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0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0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0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0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0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0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0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0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0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0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0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0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0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0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0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0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0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0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0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0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0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0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0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0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0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0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0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0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0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0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0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0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0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0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0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0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0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0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0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0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0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0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0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0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0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0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0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0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0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0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60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60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60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60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60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60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60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60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60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60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60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60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60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60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60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60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60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</row>
  </sheetData>
  <sheetProtection/>
  <mergeCells count="2">
    <mergeCell ref="A1:L1"/>
    <mergeCell ref="A158:B158"/>
  </mergeCells>
  <printOptions horizontalCentered="1"/>
  <pageMargins left="0.25" right="0.25" top="0.75" bottom="0.75" header="0.3" footer="0.3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2021-09-30T13:33:50Z</cp:lastPrinted>
  <dcterms:created xsi:type="dcterms:W3CDTF">2013-09-11T11:00:21Z</dcterms:created>
  <dcterms:modified xsi:type="dcterms:W3CDTF">2022-02-01T19:10:38Z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