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ikolina\2021._2022\web\veljača\Natalija\Financijski plan 2022. - 2024\"/>
    </mc:Choice>
  </mc:AlternateContent>
  <xr:revisionPtr revIDLastSave="0" documentId="8_{EE7DF4BA-8114-439E-AF28-B90A7FD5B3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HODI" sheetId="1" r:id="rId1"/>
    <sheet name="OPCI D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C50" i="1" l="1"/>
  <c r="C33" i="1" l="1"/>
  <c r="C32" i="1" s="1"/>
  <c r="C20" i="1"/>
  <c r="C17" i="1"/>
  <c r="C22" i="1"/>
  <c r="C10" i="1"/>
  <c r="C9" i="1" s="1"/>
  <c r="C45" i="1"/>
  <c r="C44" i="1" s="1"/>
  <c r="C14" i="1"/>
  <c r="C13" i="1" s="1"/>
  <c r="C26" i="1"/>
  <c r="C29" i="1"/>
  <c r="C28" i="1" s="1"/>
  <c r="C40" i="1"/>
  <c r="C42" i="1"/>
  <c r="F9" i="2"/>
  <c r="F6" i="2"/>
  <c r="C65" i="1"/>
  <c r="C64" i="1" s="1"/>
  <c r="H12" i="2"/>
  <c r="H22" i="2"/>
  <c r="G12" i="2"/>
  <c r="G22" i="2" s="1"/>
  <c r="C16" i="1" l="1"/>
  <c r="C8" i="1" s="1"/>
  <c r="C49" i="1"/>
  <c r="C48" i="1" s="1"/>
  <c r="C39" i="1"/>
  <c r="C38" i="1" s="1"/>
  <c r="C25" i="1"/>
  <c r="C24" i="1" s="1"/>
  <c r="C31" i="1"/>
  <c r="F12" i="2"/>
  <c r="F22" i="2" s="1"/>
  <c r="C63" i="1"/>
  <c r="C7" i="1" l="1"/>
  <c r="C6" i="1" s="1"/>
</calcChain>
</file>

<file path=xl/sharedStrings.xml><?xml version="1.0" encoding="utf-8"?>
<sst xmlns="http://schemas.openxmlformats.org/spreadsheetml/2006/main" count="98" uniqueCount="90">
  <si>
    <t>BROJ</t>
  </si>
  <si>
    <t>KONTA</t>
  </si>
  <si>
    <t>VRSTA PRIHODA / PRIMITAKA</t>
  </si>
  <si>
    <t/>
  </si>
  <si>
    <t>UKUPNO PRIHODI / PRIMICI</t>
  </si>
  <si>
    <t>Prihodi poslovanja</t>
  </si>
  <si>
    <t>Pomoći iz inozemstva i od subjekata unutar općeg proračuna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</si>
  <si>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</si>
  <si>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</si>
  <si>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</si>
  <si>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</si>
  <si>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Prihodi od pruženih proizvoda i robe- OŠ</t>
  </si>
  <si>
    <t>Donacije od pravnih i fizičkih osoba izvan općeg proračuna</t>
  </si>
  <si>
    <t>Prihodi iz nadležnog proračuna i od HZZO-a temeljem ugovornih obveza</t>
  </si>
  <si>
    <t>Prihodi od prodaje nefinancijske imovine</t>
  </si>
  <si>
    <t>Prihodi od prodaje proizvedene dugotrajne imovine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</si>
  <si>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</si>
  <si>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</si>
  <si>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</si>
  <si>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</si>
  <si>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</si>
  <si>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</si>
  <si>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</si>
  <si>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</si>
  <si>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</si>
  <si>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</si>
  <si>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</si>
  <si>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</si>
  <si>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</si>
  <si>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IZVORNI PLAN ZA 2016. GOD.</t>
  </si>
  <si>
    <t>TEKUĆI PLAN ZA 2016.GOD.</t>
  </si>
  <si>
    <t>IZVRŠENJE        1.-6- 2016.</t>
  </si>
  <si>
    <t>IZVRŠENJE              1.-6- 2016.</t>
  </si>
  <si>
    <t>Kamate na oročena sredstva i depozite po viđenju</t>
  </si>
  <si>
    <t>Prihodi od imovine</t>
  </si>
  <si>
    <t>Prihodi od financijske imovine</t>
  </si>
  <si>
    <t>U Vrbovcu, 13.07.2016.</t>
  </si>
  <si>
    <r>
      <t>IZVRŠENJE FINANCIJSKOG PLANA (II.</t>
    </r>
    <r>
      <rPr>
        <b/>
        <i/>
        <sz val="10"/>
        <color indexed="8"/>
        <rFont val="Arial"/>
        <family val="2"/>
        <charset val="238"/>
      </rPr>
      <t>OŠ VRBOVEC</t>
    </r>
    <r>
      <rPr>
        <b/>
        <sz val="14"/>
        <color indexed="8"/>
        <rFont val="Arial"/>
        <family val="2"/>
        <charset val="238"/>
      </rPr>
      <t xml:space="preserve">  ZA 2016.  - VLASTITI PRIHODI I SUFINANCIRANJE                                                                                                                                 </t>
    </r>
  </si>
  <si>
    <t>II.OSNOVNA ŠKOLA VRBOVEC</t>
  </si>
  <si>
    <t>Prihodi od prodaje građevinskih objekata</t>
  </si>
  <si>
    <t>Stambeni objekti za zaposlene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</si>
  <si>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</si>
  <si>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</si>
  <si>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</si>
  <si>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prijevoz učenika prema Zakonu</t>
  </si>
  <si>
    <t>Prihodi od nefinancijske imovine</t>
  </si>
  <si>
    <t>Prihodi od iznajmljivanja stambenih objekata</t>
  </si>
  <si>
    <t>Ostali nespomenuti prihodi</t>
  </si>
  <si>
    <t>Sufinanciranje cijene usluge,participacije i slično</t>
  </si>
  <si>
    <t>Prihodi od prodanih proizvoda</t>
  </si>
  <si>
    <t>Prihodi od pruženih usluga</t>
  </si>
  <si>
    <t>Tekuće donacije</t>
  </si>
  <si>
    <t>Tekuće donacije od fizičkih osoba</t>
  </si>
  <si>
    <t>Tekuće donacije od trgovačkih društava</t>
  </si>
  <si>
    <t>Prihodi s naslova osiguranja,refundacije štete i totalne štete</t>
  </si>
  <si>
    <t>BRDO BB</t>
  </si>
  <si>
    <t>10340 VRBOVEC</t>
  </si>
  <si>
    <t>Poomoći od izvanproračunskih korisnika</t>
  </si>
  <si>
    <t xml:space="preserve">Tekuće pomoći od </t>
  </si>
  <si>
    <t>Kamate na depozite po viđenju</t>
  </si>
  <si>
    <t>Tekuće pomoći od HZMO-a, HZZ-a i HZZO-a</t>
  </si>
  <si>
    <t>Prihodi od iznajmljivanja poslovnih objekata</t>
  </si>
  <si>
    <t>Pomoći proračunskim korisnicima iz proračuna koji im nije nadležan</t>
  </si>
  <si>
    <t>Tekuće pomoći proračunskim korisnicima iz proračuna koji im nije nadležan</t>
  </si>
  <si>
    <t>Pomoći proračunu iz drugih proračuna</t>
  </si>
  <si>
    <t>Tekuće pomoći proračunu iz drugih proračuna</t>
  </si>
  <si>
    <t>Tekuće pomoći iz županijskih proračuna</t>
  </si>
  <si>
    <t>Tekuće pomoći iz gradskih proračuna</t>
  </si>
  <si>
    <t>Pomoći temeljem prijenosa EU sredstava</t>
  </si>
  <si>
    <t>Tekuće pomoći iz državnog proračuna temeljem prijenosa EU sredstava</t>
  </si>
  <si>
    <t>Ravnatelj:</t>
  </si>
  <si>
    <t>Voditelj računovodstva:</t>
  </si>
  <si>
    <t>Edina Operta, prof.</t>
  </si>
  <si>
    <t>Natalija Varga</t>
  </si>
  <si>
    <t>Tekuće pomoći proračunskim korisnicima iz proračuna JLP(R)S koji im nije nadležan</t>
  </si>
  <si>
    <t>Kapitalne pomoći proračunskim korisnicima iz proračuna koji im nije nadležan</t>
  </si>
  <si>
    <t>Ostali prihodi za posebne namjene</t>
  </si>
  <si>
    <t>Ostali nespomenuti prihodi po posebnim propisima</t>
  </si>
  <si>
    <t>Prihodi iz nadležnog proračuna za financiranje rashoda poslovanja-asistenti</t>
  </si>
  <si>
    <t>Prihodi iz nadležnog proračuna za financiranje rashoda poslovanja-shema školskog voća i mlijeka</t>
  </si>
  <si>
    <t xml:space="preserve">Kapitalne pomoći iz državnog proračuna proračunskim korisnicima proračuna JLPRS  </t>
  </si>
  <si>
    <t>Prihodi iz nadležnog proračuna za financiranje rashoda poslovanja-božićni domjenak</t>
  </si>
  <si>
    <t>Prihodi iz nadležnog proračuna za financiranje rashoda poslovanja-Zaklada</t>
  </si>
  <si>
    <t>Prihodi iz nadležnog proračuna za financiranje rashoda poslovanja-službena i radna odjeća</t>
  </si>
  <si>
    <t>Prihodi iz nadležnog proračuna za financiranje rashoda poslovanja-prehrana temeljem Odluke Grada Vrbovca</t>
  </si>
  <si>
    <t>Prihodi iz nadležnog proračuna za financiranje rashoda poslovanja-radne bilježnice</t>
  </si>
  <si>
    <t>Tekuće pomoći iz državnog proračuna proračunskim korisnicima proračuna JLPRS</t>
  </si>
  <si>
    <t>1.1.-31.12.2021.</t>
  </si>
  <si>
    <t>Financijski leasing</t>
  </si>
  <si>
    <t>Vrbovec, 13.listopada 2020.g.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</si>
</sst>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7" fillId="0" borderId="0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3" fontId="6" fillId="0" borderId="3" xfId="0" applyNumberFormat="1" applyFont="1" applyFill="1" applyBorder="1" applyAlignment="1" applyProtection="1">
      <alignment horizontal="right" wrapText="1"/>
    </xf>
    <xf numFmtId="0" fontId="4" fillId="0" borderId="2" xfId="0" applyNumberFormat="1" applyFont="1" applyFill="1" applyBorder="1" applyAlignment="1" applyProtection="1">
      <alignment wrapText="1"/>
    </xf>
    <xf numFmtId="3" fontId="6" fillId="0" borderId="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6" fillId="0" borderId="2" xfId="0" quotePrefix="1" applyFont="1" applyBorder="1" applyAlignment="1">
      <alignment horizontal="left"/>
    </xf>
    <xf numFmtId="0" fontId="6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/>
    </xf>
    <xf numFmtId="4" fontId="11" fillId="0" borderId="5" xfId="0" applyNumberFormat="1" applyFont="1" applyBorder="1" applyAlignment="1">
      <alignment wrapText="1"/>
    </xf>
    <xf numFmtId="4" fontId="12" fillId="0" borderId="5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left" wrapText="1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left" wrapText="1"/>
    </xf>
    <xf numFmtId="3" fontId="7" fillId="0" borderId="3" xfId="0" applyNumberFormat="1" applyFont="1" applyFill="1" applyBorder="1" applyAlignment="1" applyProtection="1">
      <alignment horizontal="center" wrapText="1"/>
    </xf>
    <xf numFmtId="0" fontId="11" fillId="4" borderId="0" xfId="0" applyFont="1" applyFill="1" applyBorder="1" applyAlignment="1">
      <alignment wrapText="1"/>
    </xf>
    <xf numFmtId="0" fontId="14" fillId="2" borderId="3" xfId="0" applyFont="1" applyFill="1" applyBorder="1"/>
    <xf numFmtId="0" fontId="15" fillId="5" borderId="3" xfId="0" applyFont="1" applyFill="1" applyBorder="1" applyAlignment="1">
      <alignment wrapText="1"/>
    </xf>
    <xf numFmtId="0" fontId="16" fillId="0" borderId="0" xfId="0" applyFont="1"/>
    <xf numFmtId="0" fontId="17" fillId="5" borderId="3" xfId="0" quotePrefix="1" applyFont="1" applyFill="1" applyBorder="1" applyAlignment="1">
      <alignment wrapText="1"/>
    </xf>
    <xf numFmtId="4" fontId="15" fillId="4" borderId="3" xfId="0" applyNumberFormat="1" applyFont="1" applyFill="1" applyBorder="1"/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4" fontId="13" fillId="0" borderId="7" xfId="0" applyNumberFormat="1" applyFont="1" applyBorder="1" applyAlignment="1">
      <alignment wrapText="1"/>
    </xf>
    <xf numFmtId="4" fontId="12" fillId="4" borderId="5" xfId="0" applyNumberFormat="1" applyFont="1" applyFill="1" applyBorder="1" applyAlignment="1">
      <alignment wrapText="1"/>
    </xf>
    <xf numFmtId="4" fontId="11" fillId="4" borderId="5" xfId="0" applyNumberFormat="1" applyFont="1" applyFill="1" applyBorder="1" applyAlignment="1">
      <alignment wrapText="1"/>
    </xf>
    <xf numFmtId="0" fontId="12" fillId="4" borderId="3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wrapText="1"/>
    </xf>
    <xf numFmtId="0" fontId="11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wrapText="1"/>
    </xf>
    <xf numFmtId="0" fontId="8" fillId="0" borderId="1" xfId="0" quotePrefix="1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1" xfId="0" quotePrefix="1" applyFont="1" applyBorder="1" applyAlignment="1">
      <alignment horizontal="left"/>
    </xf>
    <xf numFmtId="0" fontId="10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workbookViewId="0">
      <selection activeCell="L53" sqref="L53"/>
    </sheetView>
  </sheetViews>
  <sheetFormatPr defaultRowHeight="14.4" x14ac:dyDescent="0.3"/>
  <cols>
    <col min="1" max="1" width="9.109375" customWidth="1"/>
    <col min="2" max="2" width="52.33203125" customWidth="1"/>
    <col min="3" max="3" width="20" customWidth="1"/>
  </cols>
  <sheetData>
    <row r="1" spans="1:7" ht="15.6" x14ac:dyDescent="0.3">
      <c r="A1" s="38" t="s">
        <v>38</v>
      </c>
      <c r="B1" s="38"/>
    </row>
    <row r="2" spans="1:7" ht="15.6" x14ac:dyDescent="0.3">
      <c r="A2" s="38" t="s">
        <v>55</v>
      </c>
      <c r="B2" s="38"/>
    </row>
    <row r="3" spans="1:7" ht="15.6" x14ac:dyDescent="0.3">
      <c r="A3" s="38" t="s">
        <v>56</v>
      </c>
      <c r="B3" s="38"/>
    </row>
    <row r="4" spans="1:7" ht="15.6" x14ac:dyDescent="0.3">
      <c r="A4" s="36" t="s">
        <v>0</v>
      </c>
      <c r="B4" s="36"/>
      <c r="C4" s="50" t="s">
        <v>87</v>
      </c>
    </row>
    <row r="5" spans="1:7" ht="15.6" x14ac:dyDescent="0.3">
      <c r="A5" s="36" t="s">
        <v>1</v>
      </c>
      <c r="B5" s="36" t="s">
        <v>2</v>
      </c>
      <c r="C5" s="50"/>
    </row>
    <row r="6" spans="1:7" x14ac:dyDescent="0.3">
      <c r="A6" s="39" t="s">
        <v>3</v>
      </c>
      <c r="B6" s="37" t="s">
        <v>4</v>
      </c>
      <c r="C6" s="40">
        <f>C7+C63</f>
        <v>16741806</v>
      </c>
    </row>
    <row r="7" spans="1:7" s="1" customFormat="1" x14ac:dyDescent="0.3">
      <c r="A7" s="41">
        <v>6</v>
      </c>
      <c r="B7" s="42" t="s">
        <v>5</v>
      </c>
      <c r="C7" s="43">
        <f>C8+C24+C31+C38+C48</f>
        <v>16739149</v>
      </c>
    </row>
    <row r="8" spans="1:7" s="1" customFormat="1" ht="12" x14ac:dyDescent="0.25">
      <c r="A8" s="31">
        <v>63</v>
      </c>
      <c r="B8" s="30" t="s">
        <v>6</v>
      </c>
      <c r="C8" s="28">
        <f>C9+C13+C16+C22</f>
        <v>13092900</v>
      </c>
    </row>
    <row r="9" spans="1:7" s="1" customFormat="1" ht="12" x14ac:dyDescent="0.25">
      <c r="A9" s="31">
        <v>633</v>
      </c>
      <c r="B9" s="30" t="s">
        <v>64</v>
      </c>
      <c r="C9" s="28">
        <f>C10</f>
        <v>0</v>
      </c>
    </row>
    <row r="10" spans="1:7" s="1" customFormat="1" ht="12" x14ac:dyDescent="0.25">
      <c r="A10" s="33">
        <v>6331</v>
      </c>
      <c r="B10" s="32" t="s">
        <v>65</v>
      </c>
      <c r="C10" s="29">
        <f>C11+C12</f>
        <v>0</v>
      </c>
    </row>
    <row r="11" spans="1:7" s="1" customFormat="1" ht="12" x14ac:dyDescent="0.25">
      <c r="A11" s="33">
        <v>63312</v>
      </c>
      <c r="B11" s="32" t="s">
        <v>66</v>
      </c>
      <c r="C11" s="29">
        <v>0</v>
      </c>
    </row>
    <row r="12" spans="1:7" s="1" customFormat="1" ht="12" x14ac:dyDescent="0.25">
      <c r="A12" s="33">
        <v>63313</v>
      </c>
      <c r="B12" s="32" t="s">
        <v>67</v>
      </c>
      <c r="C12" s="29">
        <v>0</v>
      </c>
    </row>
    <row r="13" spans="1:7" s="1" customFormat="1" ht="12" x14ac:dyDescent="0.25">
      <c r="A13" s="31">
        <v>634</v>
      </c>
      <c r="B13" s="30" t="s">
        <v>57</v>
      </c>
      <c r="C13" s="28">
        <f>C14</f>
        <v>0</v>
      </c>
      <c r="G13" s="35"/>
    </row>
    <row r="14" spans="1:7" s="2" customFormat="1" ht="12" x14ac:dyDescent="0.25">
      <c r="A14" s="33">
        <v>6341</v>
      </c>
      <c r="B14" s="32" t="s">
        <v>58</v>
      </c>
      <c r="C14" s="29">
        <f>C15</f>
        <v>0</v>
      </c>
    </row>
    <row r="15" spans="1:7" s="2" customFormat="1" ht="12" x14ac:dyDescent="0.25">
      <c r="A15" s="33">
        <v>63414</v>
      </c>
      <c r="B15" s="32" t="s">
        <v>60</v>
      </c>
      <c r="C15" s="29">
        <v>0</v>
      </c>
    </row>
    <row r="16" spans="1:7" s="2" customFormat="1" ht="12" x14ac:dyDescent="0.25">
      <c r="A16" s="31">
        <v>636</v>
      </c>
      <c r="B16" s="30" t="s">
        <v>62</v>
      </c>
      <c r="C16" s="28">
        <f>C17+C20</f>
        <v>12922900</v>
      </c>
    </row>
    <row r="17" spans="1:3" s="2" customFormat="1" ht="24" x14ac:dyDescent="0.25">
      <c r="A17" s="46">
        <v>6361</v>
      </c>
      <c r="B17" s="47" t="s">
        <v>63</v>
      </c>
      <c r="C17" s="44">
        <f>C18+C19</f>
        <v>12692900</v>
      </c>
    </row>
    <row r="18" spans="1:3" s="2" customFormat="1" ht="24" x14ac:dyDescent="0.25">
      <c r="A18" s="46">
        <v>63612</v>
      </c>
      <c r="B18" s="47" t="s">
        <v>86</v>
      </c>
      <c r="C18" s="44">
        <v>12692900</v>
      </c>
    </row>
    <row r="19" spans="1:3" s="2" customFormat="1" ht="24" x14ac:dyDescent="0.25">
      <c r="A19" s="46">
        <v>63613</v>
      </c>
      <c r="B19" s="47" t="s">
        <v>74</v>
      </c>
      <c r="C19" s="44">
        <v>0</v>
      </c>
    </row>
    <row r="20" spans="1:3" s="2" customFormat="1" ht="24" x14ac:dyDescent="0.25">
      <c r="A20" s="46">
        <v>6362</v>
      </c>
      <c r="B20" s="47" t="s">
        <v>75</v>
      </c>
      <c r="C20" s="44">
        <f>C21</f>
        <v>230000</v>
      </c>
    </row>
    <row r="21" spans="1:3" s="2" customFormat="1" ht="24" x14ac:dyDescent="0.25">
      <c r="A21" s="46">
        <v>63622</v>
      </c>
      <c r="B21" s="47" t="s">
        <v>80</v>
      </c>
      <c r="C21" s="44">
        <v>230000</v>
      </c>
    </row>
    <row r="22" spans="1:3" s="2" customFormat="1" ht="12" x14ac:dyDescent="0.25">
      <c r="A22" s="48">
        <v>638</v>
      </c>
      <c r="B22" s="49" t="s">
        <v>68</v>
      </c>
      <c r="C22" s="45">
        <f>C23</f>
        <v>170000</v>
      </c>
    </row>
    <row r="23" spans="1:3" s="2" customFormat="1" ht="12" x14ac:dyDescent="0.25">
      <c r="A23" s="46">
        <v>63811</v>
      </c>
      <c r="B23" s="47" t="s">
        <v>69</v>
      </c>
      <c r="C23" s="44">
        <v>170000</v>
      </c>
    </row>
    <row r="24" spans="1:3" s="2" customFormat="1" ht="12" x14ac:dyDescent="0.25">
      <c r="A24" s="31">
        <v>64</v>
      </c>
      <c r="B24" s="30" t="s">
        <v>34</v>
      </c>
      <c r="C24" s="28">
        <f>C25</f>
        <v>0</v>
      </c>
    </row>
    <row r="25" spans="1:3" s="2" customFormat="1" ht="12" x14ac:dyDescent="0.25">
      <c r="A25" s="31">
        <v>641</v>
      </c>
      <c r="B25" s="30" t="s">
        <v>35</v>
      </c>
      <c r="C25" s="28">
        <f>C26+C29</f>
        <v>0</v>
      </c>
    </row>
    <row r="26" spans="1:3" s="2" customFormat="1" ht="12" x14ac:dyDescent="0.25">
      <c r="A26" s="31">
        <v>6413</v>
      </c>
      <c r="B26" s="30" t="s">
        <v>33</v>
      </c>
      <c r="C26" s="28">
        <f>C27</f>
        <v>0</v>
      </c>
    </row>
    <row r="27" spans="1:3" s="2" customFormat="1" ht="12" x14ac:dyDescent="0.25">
      <c r="A27" s="33">
        <v>64132</v>
      </c>
      <c r="B27" s="32" t="s">
        <v>59</v>
      </c>
      <c r="C27" s="29">
        <v>0</v>
      </c>
    </row>
    <row r="28" spans="1:3" s="2" customFormat="1" ht="12" x14ac:dyDescent="0.25">
      <c r="A28" s="31">
        <v>642</v>
      </c>
      <c r="B28" s="30" t="s">
        <v>45</v>
      </c>
      <c r="C28" s="28">
        <f>C29</f>
        <v>0</v>
      </c>
    </row>
    <row r="29" spans="1:3" s="2" customFormat="1" ht="12" x14ac:dyDescent="0.25">
      <c r="A29" s="31">
        <v>6422</v>
      </c>
      <c r="B29" s="30" t="s">
        <v>46</v>
      </c>
      <c r="C29" s="28">
        <f>C30</f>
        <v>0</v>
      </c>
    </row>
    <row r="30" spans="1:3" s="2" customFormat="1" ht="12" x14ac:dyDescent="0.25">
      <c r="A30" s="33">
        <v>64225</v>
      </c>
      <c r="B30" s="32" t="s">
        <v>61</v>
      </c>
      <c r="C30" s="29">
        <v>0</v>
      </c>
    </row>
    <row r="31" spans="1:3" s="1" customFormat="1" ht="24" x14ac:dyDescent="0.25">
      <c r="A31" s="31">
        <v>65</v>
      </c>
      <c r="B31" s="30" t="s">
        <v>7</v>
      </c>
      <c r="C31" s="28">
        <f>C32</f>
        <v>850353</v>
      </c>
    </row>
    <row r="32" spans="1:3" s="1" customFormat="1" ht="12" x14ac:dyDescent="0.25">
      <c r="A32" s="31">
        <v>652</v>
      </c>
      <c r="B32" s="30" t="s">
        <v>8</v>
      </c>
      <c r="C32" s="28">
        <f>C33</f>
        <v>850353</v>
      </c>
    </row>
    <row r="33" spans="1:3" s="2" customFormat="1" ht="12" x14ac:dyDescent="0.25">
      <c r="A33" s="33">
        <v>6526</v>
      </c>
      <c r="B33" s="32" t="s">
        <v>47</v>
      </c>
      <c r="C33" s="29">
        <f>C34+C35+C36+C37</f>
        <v>850353</v>
      </c>
    </row>
    <row r="34" spans="1:3" s="2" customFormat="1" ht="12" x14ac:dyDescent="0.25">
      <c r="A34" s="33">
        <v>65264</v>
      </c>
      <c r="B34" s="32" t="s">
        <v>48</v>
      </c>
      <c r="C34" s="29">
        <v>850353</v>
      </c>
    </row>
    <row r="35" spans="1:3" s="2" customFormat="1" ht="12" x14ac:dyDescent="0.25">
      <c r="A35" s="33">
        <v>65267</v>
      </c>
      <c r="B35" s="32" t="s">
        <v>54</v>
      </c>
      <c r="C35" s="29">
        <v>0</v>
      </c>
    </row>
    <row r="36" spans="1:3" s="2" customFormat="1" ht="12" x14ac:dyDescent="0.25">
      <c r="A36" s="33">
        <v>65268</v>
      </c>
      <c r="B36" s="32" t="s">
        <v>76</v>
      </c>
      <c r="C36" s="29">
        <v>0</v>
      </c>
    </row>
    <row r="37" spans="1:3" s="2" customFormat="1" ht="12" x14ac:dyDescent="0.25">
      <c r="A37" s="33">
        <v>65269</v>
      </c>
      <c r="B37" s="32" t="s">
        <v>77</v>
      </c>
      <c r="C37" s="29">
        <v>0</v>
      </c>
    </row>
    <row r="38" spans="1:3" s="1" customFormat="1" ht="24" x14ac:dyDescent="0.25">
      <c r="A38" s="31">
        <v>66</v>
      </c>
      <c r="B38" s="30" t="s">
        <v>9</v>
      </c>
      <c r="C38" s="28">
        <f>C39+C44</f>
        <v>137000</v>
      </c>
    </row>
    <row r="39" spans="1:3" s="1" customFormat="1" ht="12" x14ac:dyDescent="0.25">
      <c r="A39" s="31">
        <v>661</v>
      </c>
      <c r="B39" s="30" t="s">
        <v>10</v>
      </c>
      <c r="C39" s="28">
        <f>C40+C42</f>
        <v>137000</v>
      </c>
    </row>
    <row r="40" spans="1:3" s="2" customFormat="1" ht="12" x14ac:dyDescent="0.25">
      <c r="A40" s="33">
        <v>6614</v>
      </c>
      <c r="B40" s="32" t="s">
        <v>11</v>
      </c>
      <c r="C40" s="29">
        <f>C41</f>
        <v>0</v>
      </c>
    </row>
    <row r="41" spans="1:3" s="2" customFormat="1" ht="12" x14ac:dyDescent="0.25">
      <c r="A41" s="33">
        <v>66141</v>
      </c>
      <c r="B41" s="32" t="s">
        <v>49</v>
      </c>
      <c r="C41" s="29">
        <v>0</v>
      </c>
    </row>
    <row r="42" spans="1:3" s="2" customFormat="1" ht="12" x14ac:dyDescent="0.25">
      <c r="A42" s="33">
        <v>6615</v>
      </c>
      <c r="B42" s="32" t="s">
        <v>50</v>
      </c>
      <c r="C42" s="29">
        <f>C43</f>
        <v>137000</v>
      </c>
    </row>
    <row r="43" spans="1:3" s="2" customFormat="1" ht="12" x14ac:dyDescent="0.25">
      <c r="A43" s="33">
        <v>66151</v>
      </c>
      <c r="B43" s="32" t="s">
        <v>50</v>
      </c>
      <c r="C43" s="29">
        <v>137000</v>
      </c>
    </row>
    <row r="44" spans="1:3" s="1" customFormat="1" ht="12" x14ac:dyDescent="0.25">
      <c r="A44" s="31">
        <v>663</v>
      </c>
      <c r="B44" s="30" t="s">
        <v>12</v>
      </c>
      <c r="C44" s="28">
        <f>C45</f>
        <v>0</v>
      </c>
    </row>
    <row r="45" spans="1:3" s="2" customFormat="1" ht="12" x14ac:dyDescent="0.25">
      <c r="A45" s="33">
        <v>6631</v>
      </c>
      <c r="B45" s="32" t="s">
        <v>51</v>
      </c>
      <c r="C45" s="29">
        <f>C46+C47</f>
        <v>0</v>
      </c>
    </row>
    <row r="46" spans="1:3" s="2" customFormat="1" ht="12" x14ac:dyDescent="0.25">
      <c r="A46" s="33">
        <v>66311</v>
      </c>
      <c r="B46" s="32" t="s">
        <v>52</v>
      </c>
      <c r="C46" s="29">
        <v>0</v>
      </c>
    </row>
    <row r="47" spans="1:3" s="2" customFormat="1" ht="12" x14ac:dyDescent="0.25">
      <c r="A47" s="33">
        <v>66313</v>
      </c>
      <c r="B47" s="32" t="s">
        <v>53</v>
      </c>
      <c r="C47" s="29">
        <v>0</v>
      </c>
    </row>
    <row r="48" spans="1:3" s="1" customFormat="1" ht="12.75" customHeight="1" x14ac:dyDescent="0.25">
      <c r="A48" s="31">
        <v>67</v>
      </c>
      <c r="B48" s="30" t="s">
        <v>13</v>
      </c>
      <c r="C48" s="28">
        <f>C49</f>
        <v>2658896</v>
      </c>
    </row>
    <row r="49" spans="1:3" s="1" customFormat="1" ht="24" x14ac:dyDescent="0.25">
      <c r="A49" s="31">
        <v>671</v>
      </c>
      <c r="B49" s="30" t="s">
        <v>41</v>
      </c>
      <c r="C49" s="28">
        <f>C50+C60</f>
        <v>2658896</v>
      </c>
    </row>
    <row r="50" spans="1:3" s="1" customFormat="1" ht="12.75" customHeight="1" x14ac:dyDescent="0.25">
      <c r="A50" s="31">
        <v>6711</v>
      </c>
      <c r="B50" s="30" t="s">
        <v>42</v>
      </c>
      <c r="C50" s="28">
        <f>C51+C58+C59+C52+C53+C54+C57+C55+C56</f>
        <v>2271212</v>
      </c>
    </row>
    <row r="51" spans="1:3" s="1" customFormat="1" ht="24" customHeight="1" x14ac:dyDescent="0.25">
      <c r="A51" s="46">
        <v>67111</v>
      </c>
      <c r="B51" s="47" t="s">
        <v>78</v>
      </c>
      <c r="C51" s="44">
        <v>263000</v>
      </c>
    </row>
    <row r="52" spans="1:3" s="1" customFormat="1" ht="24" customHeight="1" x14ac:dyDescent="0.25">
      <c r="A52" s="46">
        <v>67111</v>
      </c>
      <c r="B52" s="47" t="s">
        <v>79</v>
      </c>
      <c r="C52" s="44">
        <v>45000</v>
      </c>
    </row>
    <row r="53" spans="1:3" s="1" customFormat="1" ht="24" customHeight="1" x14ac:dyDescent="0.25">
      <c r="A53" s="46">
        <v>67111</v>
      </c>
      <c r="B53" s="47" t="s">
        <v>82</v>
      </c>
      <c r="C53" s="44">
        <v>0</v>
      </c>
    </row>
    <row r="54" spans="1:3" s="1" customFormat="1" ht="24" customHeight="1" x14ac:dyDescent="0.25">
      <c r="A54" s="46">
        <v>67111</v>
      </c>
      <c r="B54" s="47" t="s">
        <v>81</v>
      </c>
      <c r="C54" s="44">
        <v>7500</v>
      </c>
    </row>
    <row r="55" spans="1:3" s="1" customFormat="1" ht="24" customHeight="1" x14ac:dyDescent="0.25">
      <c r="A55" s="46">
        <v>67111</v>
      </c>
      <c r="B55" s="47" t="s">
        <v>84</v>
      </c>
      <c r="C55" s="44">
        <v>25000</v>
      </c>
    </row>
    <row r="56" spans="1:3" s="1" customFormat="1" ht="24" customHeight="1" x14ac:dyDescent="0.25">
      <c r="A56" s="46">
        <v>67111</v>
      </c>
      <c r="B56" s="47" t="s">
        <v>85</v>
      </c>
      <c r="C56" s="44">
        <v>0</v>
      </c>
    </row>
    <row r="57" spans="1:3" s="1" customFormat="1" ht="24" customHeight="1" x14ac:dyDescent="0.25">
      <c r="A57" s="46">
        <v>67111</v>
      </c>
      <c r="B57" s="47" t="s">
        <v>83</v>
      </c>
      <c r="C57" s="44">
        <v>0</v>
      </c>
    </row>
    <row r="58" spans="1:3" s="2" customFormat="1" ht="12" x14ac:dyDescent="0.25">
      <c r="A58" s="46">
        <v>67111</v>
      </c>
      <c r="B58" s="47" t="s">
        <v>42</v>
      </c>
      <c r="C58" s="44">
        <v>1113672.1200000001</v>
      </c>
    </row>
    <row r="59" spans="1:3" s="2" customFormat="1" ht="12.75" customHeight="1" x14ac:dyDescent="0.25">
      <c r="A59" s="46">
        <v>67115</v>
      </c>
      <c r="B59" s="47" t="s">
        <v>44</v>
      </c>
      <c r="C59" s="44">
        <v>817039.88</v>
      </c>
    </row>
    <row r="60" spans="1:3" s="2" customFormat="1" ht="24" x14ac:dyDescent="0.25">
      <c r="A60" s="48">
        <v>6712</v>
      </c>
      <c r="B60" s="49" t="s">
        <v>43</v>
      </c>
      <c r="C60" s="45">
        <f>C61+C62</f>
        <v>387684</v>
      </c>
    </row>
    <row r="61" spans="1:3" s="2" customFormat="1" ht="24" x14ac:dyDescent="0.25">
      <c r="A61" s="46">
        <v>67121</v>
      </c>
      <c r="B61" s="47" t="s">
        <v>43</v>
      </c>
      <c r="C61" s="44">
        <v>349903</v>
      </c>
    </row>
    <row r="62" spans="1:3" s="2" customFormat="1" ht="12" x14ac:dyDescent="0.25">
      <c r="A62" s="46">
        <v>67141</v>
      </c>
      <c r="B62" s="47" t="s">
        <v>88</v>
      </c>
      <c r="C62" s="44">
        <v>37781</v>
      </c>
    </row>
    <row r="63" spans="1:3" s="1" customFormat="1" ht="12" x14ac:dyDescent="0.25">
      <c r="A63" s="31">
        <v>7</v>
      </c>
      <c r="B63" s="30" t="s">
        <v>14</v>
      </c>
      <c r="C63" s="28">
        <f>C64</f>
        <v>2657</v>
      </c>
    </row>
    <row r="64" spans="1:3" s="1" customFormat="1" ht="12" x14ac:dyDescent="0.25">
      <c r="A64" s="31">
        <v>72</v>
      </c>
      <c r="B64" s="30" t="s">
        <v>15</v>
      </c>
      <c r="C64" s="28">
        <f>C65</f>
        <v>2657</v>
      </c>
    </row>
    <row r="65" spans="1:3" s="1" customFormat="1" ht="12" x14ac:dyDescent="0.25">
      <c r="A65" s="31">
        <v>721</v>
      </c>
      <c r="B65" s="30" t="s">
        <v>39</v>
      </c>
      <c r="C65" s="28">
        <f>SUM(C66:C66)</f>
        <v>2657</v>
      </c>
    </row>
    <row r="66" spans="1:3" s="2" customFormat="1" ht="12" x14ac:dyDescent="0.25">
      <c r="A66" s="33">
        <v>72111</v>
      </c>
      <c r="B66" s="32" t="s">
        <v>40</v>
      </c>
      <c r="C66" s="29">
        <v>2657</v>
      </c>
    </row>
    <row r="69" spans="1:3" x14ac:dyDescent="0.3">
      <c r="A69" t="s">
        <v>89</v>
      </c>
    </row>
    <row r="71" spans="1:3" x14ac:dyDescent="0.3">
      <c r="B71" t="s">
        <v>70</v>
      </c>
      <c r="C71" t="s">
        <v>71</v>
      </c>
    </row>
    <row r="72" spans="1:3" x14ac:dyDescent="0.3">
      <c r="B72" t="s">
        <v>72</v>
      </c>
      <c r="C72" t="s">
        <v>73</v>
      </c>
    </row>
  </sheetData>
  <mergeCells count="1">
    <mergeCell ref="C4:C5"/>
  </mergeCells>
  <pageMargins left="0.31496062992125984" right="0.31496062992125984" top="0.74803149606299213" bottom="0.74803149606299213" header="0.31496062992125984" footer="0.31496062992125984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F12" sqref="F12"/>
    </sheetView>
  </sheetViews>
  <sheetFormatPr defaultColWidth="11.44140625" defaultRowHeight="13.2" x14ac:dyDescent="0.25"/>
  <cols>
    <col min="1" max="2" width="4.33203125" style="3" customWidth="1"/>
    <col min="3" max="3" width="5.5546875" style="3" customWidth="1"/>
    <col min="4" max="4" width="5.33203125" style="27" customWidth="1"/>
    <col min="5" max="5" width="44.6640625" style="3" customWidth="1"/>
    <col min="6" max="6" width="15.109375" style="3" bestFit="1" customWidth="1"/>
    <col min="7" max="7" width="17.33203125" style="3" customWidth="1"/>
    <col min="8" max="8" width="18.109375" style="3" customWidth="1"/>
    <col min="9" max="16384" width="11.44140625" style="3"/>
  </cols>
  <sheetData>
    <row r="1" spans="1:9" ht="48" customHeight="1" x14ac:dyDescent="0.25">
      <c r="A1" s="57" t="s">
        <v>37</v>
      </c>
      <c r="B1" s="57"/>
      <c r="C1" s="57"/>
      <c r="D1" s="57"/>
      <c r="E1" s="57"/>
      <c r="F1" s="57"/>
      <c r="G1" s="57"/>
      <c r="H1" s="57"/>
    </row>
    <row r="2" spans="1:9" s="4" customFormat="1" ht="26.25" customHeight="1" x14ac:dyDescent="0.25">
      <c r="A2" s="57" t="s">
        <v>16</v>
      </c>
      <c r="B2" s="57"/>
      <c r="C2" s="57"/>
      <c r="D2" s="57"/>
      <c r="E2" s="57"/>
      <c r="F2" s="57"/>
      <c r="G2" s="64"/>
      <c r="H2" s="64"/>
    </row>
    <row r="3" spans="1:9" ht="25.5" customHeight="1" x14ac:dyDescent="0.25">
      <c r="A3" s="57"/>
      <c r="B3" s="57"/>
      <c r="C3" s="57"/>
      <c r="D3" s="57"/>
      <c r="E3" s="57"/>
      <c r="F3" s="57"/>
      <c r="G3" s="57"/>
      <c r="H3" s="59"/>
    </row>
    <row r="4" spans="1:9" ht="9" customHeight="1" x14ac:dyDescent="0.3">
      <c r="A4" s="5"/>
      <c r="B4" s="6"/>
      <c r="C4" s="6"/>
      <c r="D4" s="6"/>
      <c r="E4" s="6"/>
    </row>
    <row r="5" spans="1:9" ht="27.75" customHeight="1" x14ac:dyDescent="0.3">
      <c r="A5" s="7"/>
      <c r="B5" s="8"/>
      <c r="C5" s="8"/>
      <c r="D5" s="9"/>
      <c r="E5" s="10"/>
      <c r="F5" s="11" t="s">
        <v>29</v>
      </c>
      <c r="G5" s="11" t="s">
        <v>30</v>
      </c>
      <c r="H5" s="12" t="s">
        <v>32</v>
      </c>
      <c r="I5" s="13"/>
    </row>
    <row r="6" spans="1:9" ht="27.75" customHeight="1" x14ac:dyDescent="0.3">
      <c r="A6" s="51" t="s">
        <v>17</v>
      </c>
      <c r="B6" s="52"/>
      <c r="C6" s="52"/>
      <c r="D6" s="52"/>
      <c r="E6" s="56"/>
      <c r="F6" s="34">
        <f>SUM(F7:F8)</f>
        <v>735140</v>
      </c>
      <c r="G6" s="11"/>
      <c r="H6" s="12"/>
      <c r="I6" s="15"/>
    </row>
    <row r="7" spans="1:9" ht="22.5" customHeight="1" x14ac:dyDescent="0.3">
      <c r="A7" s="51" t="s">
        <v>18</v>
      </c>
      <c r="B7" s="52"/>
      <c r="C7" s="52"/>
      <c r="D7" s="52"/>
      <c r="E7" s="56"/>
      <c r="F7" s="16">
        <v>733811</v>
      </c>
      <c r="G7" s="16"/>
      <c r="H7" s="16"/>
    </row>
    <row r="8" spans="1:9" ht="22.5" customHeight="1" x14ac:dyDescent="0.3">
      <c r="A8" s="55" t="s">
        <v>19</v>
      </c>
      <c r="B8" s="56"/>
      <c r="C8" s="56"/>
      <c r="D8" s="56"/>
      <c r="E8" s="56"/>
      <c r="F8" s="16">
        <v>1329</v>
      </c>
      <c r="G8" s="16"/>
      <c r="H8" s="16"/>
    </row>
    <row r="9" spans="1:9" ht="22.5" customHeight="1" x14ac:dyDescent="0.3">
      <c r="A9" s="17" t="s">
        <v>20</v>
      </c>
      <c r="B9" s="14"/>
      <c r="C9" s="14"/>
      <c r="D9" s="14"/>
      <c r="E9" s="14"/>
      <c r="F9" s="16">
        <f>SUM(F10:F11)</f>
        <v>681043</v>
      </c>
      <c r="G9" s="16"/>
      <c r="H9" s="16"/>
    </row>
    <row r="10" spans="1:9" ht="22.5" customHeight="1" x14ac:dyDescent="0.3">
      <c r="A10" s="53" t="s">
        <v>21</v>
      </c>
      <c r="B10" s="52"/>
      <c r="C10" s="52"/>
      <c r="D10" s="52"/>
      <c r="E10" s="54"/>
      <c r="F10" s="18">
        <v>662467</v>
      </c>
      <c r="G10" s="18"/>
      <c r="H10" s="18"/>
    </row>
    <row r="11" spans="1:9" ht="22.5" customHeight="1" x14ac:dyDescent="0.3">
      <c r="A11" s="55" t="s">
        <v>22</v>
      </c>
      <c r="B11" s="56"/>
      <c r="C11" s="56"/>
      <c r="D11" s="56"/>
      <c r="E11" s="56"/>
      <c r="F11" s="18">
        <v>18576</v>
      </c>
      <c r="G11" s="18"/>
      <c r="H11" s="18"/>
    </row>
    <row r="12" spans="1:9" ht="22.5" customHeight="1" x14ac:dyDescent="0.3">
      <c r="A12" s="53" t="s">
        <v>23</v>
      </c>
      <c r="B12" s="52"/>
      <c r="C12" s="52"/>
      <c r="D12" s="52"/>
      <c r="E12" s="52"/>
      <c r="F12" s="18">
        <f>+F6-F9</f>
        <v>54097</v>
      </c>
      <c r="G12" s="18">
        <f>+G6-G9</f>
        <v>0</v>
      </c>
      <c r="H12" s="18">
        <f>+H6-H9</f>
        <v>0</v>
      </c>
    </row>
    <row r="13" spans="1:9" ht="25.5" customHeight="1" x14ac:dyDescent="0.25">
      <c r="A13" s="57"/>
      <c r="B13" s="58"/>
      <c r="C13" s="58"/>
      <c r="D13" s="58"/>
      <c r="E13" s="58"/>
      <c r="F13" s="59"/>
      <c r="G13" s="59"/>
      <c r="H13" s="59"/>
    </row>
    <row r="14" spans="1:9" ht="27.75" customHeight="1" x14ac:dyDescent="0.3">
      <c r="A14" s="7"/>
      <c r="B14" s="8"/>
      <c r="C14" s="8"/>
      <c r="D14" s="9"/>
      <c r="E14" s="10"/>
      <c r="F14" s="11" t="s">
        <v>29</v>
      </c>
      <c r="G14" s="11" t="s">
        <v>30</v>
      </c>
      <c r="H14" s="12" t="s">
        <v>31</v>
      </c>
    </row>
    <row r="15" spans="1:9" ht="22.5" customHeight="1" x14ac:dyDescent="0.3">
      <c r="A15" s="60" t="s">
        <v>24</v>
      </c>
      <c r="B15" s="61"/>
      <c r="C15" s="61"/>
      <c r="D15" s="61"/>
      <c r="E15" s="62"/>
      <c r="F15" s="20">
        <v>-46331</v>
      </c>
      <c r="G15" s="20">
        <v>0</v>
      </c>
      <c r="H15" s="18">
        <v>0</v>
      </c>
    </row>
    <row r="16" spans="1:9" s="21" customFormat="1" ht="25.5" customHeight="1" x14ac:dyDescent="0.3">
      <c r="A16" s="63"/>
      <c r="B16" s="58"/>
      <c r="C16" s="58"/>
      <c r="D16" s="58"/>
      <c r="E16" s="58"/>
      <c r="F16" s="59"/>
      <c r="G16" s="59"/>
      <c r="H16" s="59"/>
    </row>
    <row r="17" spans="1:8" s="21" customFormat="1" ht="27.75" customHeight="1" x14ac:dyDescent="0.3">
      <c r="A17" s="7"/>
      <c r="B17" s="8"/>
      <c r="C17" s="8"/>
      <c r="D17" s="9"/>
      <c r="E17" s="10"/>
      <c r="F17" s="11" t="s">
        <v>29</v>
      </c>
      <c r="G17" s="11" t="s">
        <v>30</v>
      </c>
      <c r="H17" s="12" t="s">
        <v>31</v>
      </c>
    </row>
    <row r="18" spans="1:8" s="21" customFormat="1" ht="22.5" customHeight="1" x14ac:dyDescent="0.3">
      <c r="A18" s="51" t="s">
        <v>25</v>
      </c>
      <c r="B18" s="52"/>
      <c r="C18" s="52"/>
      <c r="D18" s="52"/>
      <c r="E18" s="52"/>
      <c r="F18" s="16"/>
      <c r="G18" s="16"/>
      <c r="H18" s="16"/>
    </row>
    <row r="19" spans="1:8" s="21" customFormat="1" ht="22.5" customHeight="1" x14ac:dyDescent="0.3">
      <c r="A19" s="51" t="s">
        <v>26</v>
      </c>
      <c r="B19" s="52"/>
      <c r="C19" s="52"/>
      <c r="D19" s="52"/>
      <c r="E19" s="52"/>
      <c r="F19" s="16"/>
      <c r="G19" s="16"/>
      <c r="H19" s="16"/>
    </row>
    <row r="20" spans="1:8" s="21" customFormat="1" ht="22.5" customHeight="1" x14ac:dyDescent="0.3">
      <c r="A20" s="53" t="s">
        <v>27</v>
      </c>
      <c r="B20" s="52"/>
      <c r="C20" s="52"/>
      <c r="D20" s="52"/>
      <c r="E20" s="52"/>
      <c r="F20" s="16"/>
      <c r="G20" s="16"/>
      <c r="H20" s="16"/>
    </row>
    <row r="21" spans="1:8" s="21" customFormat="1" ht="15" customHeight="1" x14ac:dyDescent="0.3">
      <c r="A21" s="22"/>
      <c r="B21" s="23"/>
      <c r="C21" s="19"/>
      <c r="D21" s="24"/>
      <c r="E21" s="23"/>
      <c r="F21" s="25"/>
      <c r="G21" s="25"/>
      <c r="H21" s="25"/>
    </row>
    <row r="22" spans="1:8" s="21" customFormat="1" ht="22.5" customHeight="1" x14ac:dyDescent="0.3">
      <c r="A22" s="53" t="s">
        <v>28</v>
      </c>
      <c r="B22" s="52"/>
      <c r="C22" s="52"/>
      <c r="D22" s="52"/>
      <c r="E22" s="52"/>
      <c r="F22" s="16">
        <f>SUM(F12,F15,F20)</f>
        <v>7766</v>
      </c>
      <c r="G22" s="16">
        <f>SUM(G12,G15,G20)</f>
        <v>0</v>
      </c>
      <c r="H22" s="16">
        <f>SUM(H12,H15,H20)</f>
        <v>0</v>
      </c>
    </row>
    <row r="23" spans="1:8" s="21" customFormat="1" ht="18" customHeight="1" x14ac:dyDescent="0.3">
      <c r="A23" s="26"/>
      <c r="B23" s="6"/>
      <c r="C23" s="6"/>
      <c r="D23" s="6"/>
      <c r="E23" s="6"/>
    </row>
    <row r="24" spans="1:8" ht="14.4" x14ac:dyDescent="0.3">
      <c r="A24" t="s">
        <v>36</v>
      </c>
    </row>
    <row r="25" spans="1:8" ht="14.4" x14ac:dyDescent="0.3">
      <c r="A25"/>
    </row>
    <row r="26" spans="1:8" ht="14.4" x14ac:dyDescent="0.3">
      <c r="A26"/>
    </row>
    <row r="27" spans="1:8" ht="14.4" x14ac:dyDescent="0.3">
      <c r="A27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51181102362204722" right="0.51181102362204722" top="0.15748031496062992" bottom="0.15748031496062992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OPCI DIO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2020-07-13T09:01:47Z</cp:lastPrinted>
  <dcterms:created xsi:type="dcterms:W3CDTF">2016-06-21T13:16:56Z</dcterms:created>
  <dcterms:modified xsi:type="dcterms:W3CDTF">2022-02-01T19:11:09Z</dcterms:modified>
</cp:coreProperties>
</file>