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DIO'!$A$1:$H$19</definedName>
    <definedName name="_xlnm.Print_Area" localSheetId="1">'PLAN PRIHODA'!$A$1:$H$52</definedName>
  </definedNames>
  <calcPr fullCalcOnLoad="1"/>
</workbook>
</file>

<file path=xl/sharedStrings.xml><?xml version="1.0" encoding="utf-8"?>
<sst xmlns="http://schemas.openxmlformats.org/spreadsheetml/2006/main" count="240" uniqueCount="101">
  <si>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</si>
  <si>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</si>
  <si>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</si>
  <si>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</si>
  <si>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</si>
  <si>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</si>
  <si>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</si>
  <si>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</si>
  <si>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</si>
  <si>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</si>
  <si>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</si>
  <si>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</si>
  <si>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</si>
  <si>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</si>
  <si>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</si>
  <si>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</si>
  <si>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</si>
  <si>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</si>
  <si>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</si>
  <si>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</si>
  <si>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</si>
  <si>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</si>
  <si>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</si>
  <si>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</si>
  <si>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</si>
  <si>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</si>
  <si>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</si>
  <si>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</si>
  <si>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</si>
  <si>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</si>
  <si>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</si>
  <si>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</si>
  <si>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</si>
  <si>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</si>
  <si>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</si>
  <si>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</si>
  <si>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</si>
  <si>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</si>
  <si>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</si>
  <si>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</si>
  <si>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A07</t>
  </si>
  <si>
    <t>DECENTRALIZIRANE FUNKCIJE OSNOVNOG ŠKOLSTVA</t>
  </si>
  <si>
    <t>VLASTITI PRIHODI</t>
  </si>
  <si>
    <t>PRIHODI ZA POSEBNE NAMJENE</t>
  </si>
  <si>
    <t>SUFINANCIRANJE</t>
  </si>
  <si>
    <t>Građevinski objekti</t>
  </si>
  <si>
    <t>SVEUKUPNO</t>
  </si>
  <si>
    <t>Financijski rashodi</t>
  </si>
  <si>
    <t>A07 1003</t>
  </si>
  <si>
    <t>OBRAZOVANJE</t>
  </si>
  <si>
    <t>RASHODI POSLOVANJA ZAKONSKOG STANDARDA</t>
  </si>
  <si>
    <t>KAPITALNI RASHODI ZAKONSKOG STANDARDA</t>
  </si>
  <si>
    <t>Naknade troškova izvan radnog odnosa</t>
  </si>
  <si>
    <t>A07 1001</t>
  </si>
  <si>
    <t>RASHODI POSLOVANJA IZNAD ZAKONSKOG STANDARDA</t>
  </si>
  <si>
    <t>II. OSNOVNA ŠKOLA VRBOVEC</t>
  </si>
  <si>
    <t>OSNOVNO I SREDNJOŠKOLSKO OBRAZOVANJE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</si>
  <si>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</si>
  <si>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</si>
  <si>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</si>
  <si>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</si>
  <si>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</si>
  <si>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Naknade troškova osobama izvan radnog odnosa</t>
  </si>
  <si>
    <t xml:space="preserve"> </t>
  </si>
  <si>
    <t xml:space="preserve">PLAN RASHODA I IZDATAKA </t>
  </si>
  <si>
    <t>2021.</t>
  </si>
  <si>
    <t>Ukupno prihodi i primici za 2021.</t>
  </si>
  <si>
    <t>ERASMUS +</t>
  </si>
  <si>
    <t>PROJEKCIJA PLANA ZA 2022.</t>
  </si>
  <si>
    <t>2022.</t>
  </si>
  <si>
    <t>Ukupno prihodi i primici za 2022.</t>
  </si>
  <si>
    <t>Nematerijalna proizvedena imovina</t>
  </si>
  <si>
    <t>NADOGRADNJA</t>
  </si>
  <si>
    <t>PRIJEDLOG PLANA ZA 2021.</t>
  </si>
  <si>
    <t>PROJEKCIJA PLANA ZA 2023.</t>
  </si>
  <si>
    <t>2023.</t>
  </si>
  <si>
    <t>Ukupno prihodi i primici za 2023.</t>
  </si>
  <si>
    <t>A077003K 100001</t>
  </si>
  <si>
    <t>A07 7003A 100001</t>
  </si>
  <si>
    <t>OPĆI PRIHODI I PRIMICI</t>
  </si>
  <si>
    <t>Prijevozna vozila</t>
  </si>
  <si>
    <t>MZO-KNJIGE</t>
  </si>
  <si>
    <t>RASHODI ZA PLAĆE U OSNOVNOŠKOLSKOM OBRAZOVANJU-MZO</t>
  </si>
  <si>
    <t>RASHODI ZA NABAVU NEFINACIJSKE IMOVINE</t>
  </si>
  <si>
    <t>A077003A 100004</t>
  </si>
  <si>
    <t>A077003K 100004</t>
  </si>
  <si>
    <t>A077003A100004</t>
  </si>
  <si>
    <t>FINANCIJSKI LEASING</t>
  </si>
  <si>
    <t xml:space="preserve">ASISTENTI </t>
  </si>
  <si>
    <t>POMOĆI</t>
  </si>
  <si>
    <t>A077003A 100002</t>
  </si>
  <si>
    <t>PRIHODI OD POREZA-DAN UČITELJA I SVETI NIKOLA</t>
  </si>
  <si>
    <t>A07 7003A 100003</t>
  </si>
  <si>
    <t>A077003K 100003</t>
  </si>
  <si>
    <t>SHEMA ŠKOLSKOG VOĆA I MLIJEKA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</si>
  <si>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</si>
  <si>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</si>
  <si>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</si>
  <si>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</si>
  <si>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PROJEKT BESPLATNE PREHRANE U ŠKOLI</t>
  </si>
  <si>
    <t>A077003T100003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</si>
</sst>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MS Sans Serif"/>
      <family val="2"/>
    </font>
    <font>
      <b/>
      <i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2" fillId="0" borderId="22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3" xfId="0" applyFont="1" applyBorder="1" applyAlignment="1" quotePrefix="1">
      <alignment horizontal="left" vertical="center" wrapText="1"/>
    </xf>
    <xf numFmtId="0" fontId="30" fillId="0" borderId="23" xfId="0" applyFont="1" applyBorder="1" applyAlignment="1" quotePrefix="1">
      <alignment horizontal="center" vertical="center" wrapText="1"/>
    </xf>
    <xf numFmtId="0" fontId="27" fillId="0" borderId="2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4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center" wrapText="1"/>
    </xf>
    <xf numFmtId="0" fontId="34" fillId="0" borderId="23" xfId="0" applyNumberFormat="1" applyFont="1" applyFill="1" applyBorder="1" applyAlignment="1" applyProtection="1" quotePrefix="1">
      <alignment horizontal="left"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6" xfId="0" applyNumberFormat="1" applyFont="1" applyFill="1" applyBorder="1" applyAlignment="1">
      <alignment horizontal="right" vertical="top" wrapText="1"/>
    </xf>
    <xf numFmtId="1" fontId="22" fillId="49" borderId="27" xfId="0" applyNumberFormat="1" applyFont="1" applyFill="1" applyBorder="1" applyAlignment="1">
      <alignment horizontal="left" wrapText="1"/>
    </xf>
    <xf numFmtId="1" fontId="22" fillId="0" borderId="26" xfId="0" applyNumberFormat="1" applyFont="1" applyFill="1" applyBorder="1" applyAlignment="1">
      <alignment horizontal="right" vertical="top" wrapText="1"/>
    </xf>
    <xf numFmtId="1" fontId="22" fillId="0" borderId="27" xfId="0" applyNumberFormat="1" applyFont="1" applyFill="1" applyBorder="1" applyAlignment="1">
      <alignment horizontal="left" wrapText="1"/>
    </xf>
    <xf numFmtId="0" fontId="26" fillId="35" borderId="28" xfId="0" applyNumberFormat="1" applyFont="1" applyFill="1" applyBorder="1" applyAlignment="1" applyProtection="1">
      <alignment horizontal="center" vertical="center" wrapText="1"/>
      <protection/>
    </xf>
    <xf numFmtId="0" fontId="26" fillId="35" borderId="29" xfId="0" applyNumberFormat="1" applyFont="1" applyFill="1" applyBorder="1" applyAlignment="1" applyProtection="1">
      <alignment horizontal="center" vertical="center" wrapText="1"/>
      <protection/>
    </xf>
    <xf numFmtId="0" fontId="27" fillId="35" borderId="29" xfId="0" applyNumberFormat="1" applyFont="1" applyFill="1" applyBorder="1" applyAlignment="1" applyProtection="1">
      <alignment horizontal="center" vertical="center" wrapText="1"/>
      <protection/>
    </xf>
    <xf numFmtId="0" fontId="27" fillId="35" borderId="30" xfId="0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NumberFormat="1" applyFont="1" applyFill="1" applyBorder="1" applyAlignment="1" applyProtection="1">
      <alignment wrapText="1"/>
      <protection/>
    </xf>
    <xf numFmtId="0" fontId="34" fillId="0" borderId="19" xfId="0" applyNumberFormat="1" applyFont="1" applyFill="1" applyBorder="1" applyAlignment="1" applyProtection="1">
      <alignment horizontal="center"/>
      <protection/>
    </xf>
    <xf numFmtId="4" fontId="34" fillId="0" borderId="20" xfId="0" applyNumberFormat="1" applyFont="1" applyFill="1" applyBorder="1" applyAlignment="1" applyProtection="1">
      <alignment/>
      <protection/>
    </xf>
    <xf numFmtId="4" fontId="34" fillId="0" borderId="21" xfId="0" applyNumberFormat="1" applyFont="1" applyFill="1" applyBorder="1" applyAlignment="1" applyProtection="1">
      <alignment/>
      <protection/>
    </xf>
    <xf numFmtId="4" fontId="34" fillId="0" borderId="31" xfId="0" applyNumberFormat="1" applyFont="1" applyFill="1" applyBorder="1" applyAlignment="1" applyProtection="1">
      <alignment/>
      <protection/>
    </xf>
    <xf numFmtId="0" fontId="34" fillId="0" borderId="20" xfId="0" applyNumberFormat="1" applyFont="1" applyFill="1" applyBorder="1" applyAlignment="1" applyProtection="1">
      <alignment wrapText="1"/>
      <protection/>
    </xf>
    <xf numFmtId="0" fontId="34" fillId="0" borderId="32" xfId="0" applyNumberFormat="1" applyFont="1" applyFill="1" applyBorder="1" applyAlignment="1" applyProtection="1">
      <alignment horizontal="center"/>
      <protection/>
    </xf>
    <xf numFmtId="0" fontId="34" fillId="0" borderId="33" xfId="0" applyNumberFormat="1" applyFont="1" applyFill="1" applyBorder="1" applyAlignment="1" applyProtection="1">
      <alignment wrapText="1"/>
      <protection/>
    </xf>
    <xf numFmtId="4" fontId="34" fillId="0" borderId="33" xfId="0" applyNumberFormat="1" applyFont="1" applyFill="1" applyBorder="1" applyAlignment="1" applyProtection="1">
      <alignment/>
      <protection/>
    </xf>
    <xf numFmtId="4" fontId="34" fillId="0" borderId="34" xfId="0" applyNumberFormat="1" applyFont="1" applyFill="1" applyBorder="1" applyAlignment="1" applyProtection="1">
      <alignment/>
      <protection/>
    </xf>
    <xf numFmtId="0" fontId="34" fillId="0" borderId="35" xfId="0" applyNumberFormat="1" applyFont="1" applyFill="1" applyBorder="1" applyAlignment="1" applyProtection="1">
      <alignment horizontal="center"/>
      <protection/>
    </xf>
    <xf numFmtId="0" fontId="34" fillId="0" borderId="25" xfId="0" applyNumberFormat="1" applyFont="1" applyFill="1" applyBorder="1" applyAlignment="1" applyProtection="1">
      <alignment wrapText="1"/>
      <protection/>
    </xf>
    <xf numFmtId="4" fontId="34" fillId="0" borderId="25" xfId="0" applyNumberFormat="1" applyFont="1" applyFill="1" applyBorder="1" applyAlignment="1" applyProtection="1">
      <alignment/>
      <protection/>
    </xf>
    <xf numFmtId="4" fontId="34" fillId="0" borderId="36" xfId="0" applyNumberFormat="1" applyFont="1" applyFill="1" applyBorder="1" applyAlignment="1" applyProtection="1">
      <alignment/>
      <protection/>
    </xf>
    <xf numFmtId="0" fontId="34" fillId="0" borderId="37" xfId="0" applyNumberFormat="1" applyFont="1" applyFill="1" applyBorder="1" applyAlignment="1" applyProtection="1">
      <alignment horizontal="left"/>
      <protection/>
    </xf>
    <xf numFmtId="4" fontId="34" fillId="0" borderId="38" xfId="0" applyNumberFormat="1" applyFont="1" applyFill="1" applyBorder="1" applyAlignment="1" applyProtection="1">
      <alignment/>
      <protection/>
    </xf>
    <xf numFmtId="4" fontId="34" fillId="0" borderId="39" xfId="0" applyNumberFormat="1" applyFont="1" applyFill="1" applyBorder="1" applyAlignment="1" applyProtection="1">
      <alignment/>
      <protection/>
    </xf>
    <xf numFmtId="4" fontId="34" fillId="0" borderId="40" xfId="0" applyNumberFormat="1" applyFont="1" applyFill="1" applyBorder="1" applyAlignment="1" applyProtection="1">
      <alignment/>
      <protection/>
    </xf>
    <xf numFmtId="3" fontId="37" fillId="0" borderId="29" xfId="0" applyNumberFormat="1" applyFont="1" applyBorder="1" applyAlignment="1">
      <alignment horizontal="center" vertical="center" wrapText="1"/>
    </xf>
    <xf numFmtId="3" fontId="37" fillId="0" borderId="41" xfId="0" applyNumberFormat="1" applyFont="1" applyBorder="1" applyAlignment="1">
      <alignment horizontal="center" vertical="center" wrapText="1"/>
    </xf>
    <xf numFmtId="3" fontId="37" fillId="0" borderId="30" xfId="0" applyNumberFormat="1" applyFont="1" applyBorder="1" applyAlignment="1">
      <alignment horizontal="center" vertical="center" wrapText="1"/>
    </xf>
    <xf numFmtId="3" fontId="37" fillId="0" borderId="31" xfId="0" applyNumberFormat="1" applyFont="1" applyBorder="1" applyAlignment="1">
      <alignment/>
    </xf>
    <xf numFmtId="3" fontId="37" fillId="0" borderId="42" xfId="0" applyNumberFormat="1" applyFont="1" applyBorder="1" applyAlignment="1">
      <alignment/>
    </xf>
    <xf numFmtId="3" fontId="37" fillId="0" borderId="43" xfId="0" applyNumberFormat="1" applyFont="1" applyBorder="1" applyAlignment="1">
      <alignment/>
    </xf>
    <xf numFmtId="3" fontId="37" fillId="0" borderId="44" xfId="0" applyNumberFormat="1" applyFont="1" applyBorder="1" applyAlignment="1">
      <alignment/>
    </xf>
    <xf numFmtId="3" fontId="37" fillId="0" borderId="45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31" xfId="0" applyNumberFormat="1" applyFont="1" applyBorder="1" applyAlignment="1">
      <alignment horizontal="center" vertical="center" wrapText="1"/>
    </xf>
    <xf numFmtId="3" fontId="37" fillId="0" borderId="42" xfId="0" applyNumberFormat="1" applyFont="1" applyBorder="1" applyAlignment="1">
      <alignment horizontal="center" vertical="center" wrapText="1"/>
    </xf>
    <xf numFmtId="3" fontId="37" fillId="0" borderId="43" xfId="0" applyNumberFormat="1" applyFont="1" applyBorder="1" applyAlignment="1">
      <alignment horizontal="center" vertical="center" wrapText="1"/>
    </xf>
    <xf numFmtId="4" fontId="34" fillId="0" borderId="47" xfId="0" applyNumberFormat="1" applyFont="1" applyFill="1" applyBorder="1" applyAlignment="1" applyProtection="1">
      <alignment/>
      <protection/>
    </xf>
    <xf numFmtId="4" fontId="34" fillId="0" borderId="48" xfId="0" applyNumberFormat="1" applyFont="1" applyFill="1" applyBorder="1" applyAlignment="1" applyProtection="1">
      <alignment/>
      <protection/>
    </xf>
    <xf numFmtId="4" fontId="34" fillId="0" borderId="43" xfId="0" applyNumberFormat="1" applyFont="1" applyFill="1" applyBorder="1" applyAlignment="1" applyProtection="1">
      <alignment/>
      <protection/>
    </xf>
    <xf numFmtId="4" fontId="34" fillId="0" borderId="49" xfId="0" applyNumberFormat="1" applyFont="1" applyFill="1" applyBorder="1" applyAlignment="1" applyProtection="1">
      <alignment/>
      <protection/>
    </xf>
    <xf numFmtId="1" fontId="36" fillId="0" borderId="50" xfId="0" applyNumberFormat="1" applyFont="1" applyBorder="1" applyAlignment="1">
      <alignment horizontal="left" wrapText="1"/>
    </xf>
    <xf numFmtId="3" fontId="36" fillId="0" borderId="51" xfId="0" applyNumberFormat="1" applyFont="1" applyBorder="1" applyAlignment="1">
      <alignment horizontal="center"/>
    </xf>
    <xf numFmtId="3" fontId="36" fillId="0" borderId="31" xfId="0" applyNumberFormat="1" applyFont="1" applyBorder="1" applyAlignment="1">
      <alignment horizontal="center"/>
    </xf>
    <xf numFmtId="1" fontId="36" fillId="0" borderId="52" xfId="0" applyNumberFormat="1" applyFont="1" applyBorder="1" applyAlignment="1">
      <alignment horizontal="left" wrapText="1"/>
    </xf>
    <xf numFmtId="3" fontId="36" fillId="0" borderId="53" xfId="0" applyNumberFormat="1" applyFont="1" applyBorder="1" applyAlignment="1">
      <alignment horizontal="center"/>
    </xf>
    <xf numFmtId="3" fontId="36" fillId="0" borderId="44" xfId="0" applyNumberFormat="1" applyFont="1" applyBorder="1" applyAlignment="1">
      <alignment/>
    </xf>
    <xf numFmtId="3" fontId="36" fillId="0" borderId="44" xfId="0" applyNumberFormat="1" applyFont="1" applyBorder="1" applyAlignment="1">
      <alignment horizontal="center"/>
    </xf>
    <xf numFmtId="3" fontId="36" fillId="0" borderId="51" xfId="0" applyNumberFormat="1" applyFont="1" applyBorder="1" applyAlignment="1">
      <alignment horizontal="center" vertical="center" wrapText="1"/>
    </xf>
    <xf numFmtId="1" fontId="36" fillId="0" borderId="26" xfId="0" applyNumberFormat="1" applyFont="1" applyBorder="1" applyAlignment="1">
      <alignment horizontal="left" wrapText="1"/>
    </xf>
    <xf numFmtId="3" fontId="36" fillId="0" borderId="54" xfId="0" applyNumberFormat="1" applyFont="1" applyBorder="1" applyAlignment="1">
      <alignment horizontal="center" vertical="center" wrapText="1"/>
    </xf>
    <xf numFmtId="3" fontId="36" fillId="0" borderId="29" xfId="0" applyNumberFormat="1" applyFont="1" applyBorder="1" applyAlignment="1">
      <alignment/>
    </xf>
    <xf numFmtId="3" fontId="36" fillId="0" borderId="29" xfId="0" applyNumberFormat="1" applyFont="1" applyBorder="1" applyAlignment="1">
      <alignment horizontal="center" wrapText="1"/>
    </xf>
    <xf numFmtId="3" fontId="36" fillId="0" borderId="31" xfId="0" applyNumberFormat="1" applyFont="1" applyBorder="1" applyAlignment="1">
      <alignment horizontal="center" wrapText="1"/>
    </xf>
    <xf numFmtId="3" fontId="36" fillId="0" borderId="31" xfId="0" applyNumberFormat="1" applyFont="1" applyBorder="1" applyAlignment="1">
      <alignment/>
    </xf>
    <xf numFmtId="3" fontId="36" fillId="0" borderId="49" xfId="0" applyNumberFormat="1" applyFont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3" fontId="34" fillId="7" borderId="25" xfId="0" applyNumberFormat="1" applyFont="1" applyFill="1" applyBorder="1" applyAlignment="1">
      <alignment horizontal="right"/>
    </xf>
    <xf numFmtId="3" fontId="34" fillId="0" borderId="25" xfId="0" applyNumberFormat="1" applyFont="1" applyFill="1" applyBorder="1" applyAlignment="1">
      <alignment horizontal="right"/>
    </xf>
    <xf numFmtId="0" fontId="36" fillId="7" borderId="24" xfId="0" applyFont="1" applyFill="1" applyBorder="1" applyAlignment="1">
      <alignment horizontal="left"/>
    </xf>
    <xf numFmtId="0" fontId="21" fillId="7" borderId="23" xfId="0" applyNumberFormat="1" applyFont="1" applyFill="1" applyBorder="1" applyAlignment="1" applyProtection="1">
      <alignment/>
      <protection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3" fontId="34" fillId="50" borderId="24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24" xfId="0" applyNumberFormat="1" applyFont="1" applyFill="1" applyBorder="1" applyAlignment="1" quotePrefix="1">
      <alignment horizontal="right"/>
    </xf>
    <xf numFmtId="0" fontId="34" fillId="0" borderId="19" xfId="0" applyNumberFormat="1" applyFont="1" applyFill="1" applyBorder="1" applyAlignment="1" applyProtection="1">
      <alignment horizontal="left"/>
      <protection/>
    </xf>
    <xf numFmtId="0" fontId="69" fillId="0" borderId="20" xfId="0" applyNumberFormat="1" applyFont="1" applyFill="1" applyBorder="1" applyAlignment="1" applyProtection="1">
      <alignment wrapText="1"/>
      <protection/>
    </xf>
    <xf numFmtId="4" fontId="37" fillId="0" borderId="20" xfId="0" applyNumberFormat="1" applyFont="1" applyFill="1" applyBorder="1" applyAlignment="1" applyProtection="1">
      <alignment/>
      <protection/>
    </xf>
    <xf numFmtId="4" fontId="37" fillId="0" borderId="55" xfId="0" applyNumberFormat="1" applyFont="1" applyFill="1" applyBorder="1" applyAlignment="1" applyProtection="1">
      <alignment/>
      <protection/>
    </xf>
    <xf numFmtId="4" fontId="37" fillId="0" borderId="21" xfId="0" applyNumberFormat="1" applyFont="1" applyFill="1" applyBorder="1" applyAlignment="1" applyProtection="1">
      <alignment/>
      <protection/>
    </xf>
    <xf numFmtId="0" fontId="37" fillId="0" borderId="32" xfId="0" applyNumberFormat="1" applyFont="1" applyFill="1" applyBorder="1" applyAlignment="1" applyProtection="1">
      <alignment horizontal="center"/>
      <protection/>
    </xf>
    <xf numFmtId="0" fontId="37" fillId="0" borderId="33" xfId="0" applyNumberFormat="1" applyFont="1" applyFill="1" applyBorder="1" applyAlignment="1" applyProtection="1">
      <alignment wrapText="1"/>
      <protection/>
    </xf>
    <xf numFmtId="4" fontId="37" fillId="0" borderId="33" xfId="0" applyNumberFormat="1" applyFont="1" applyFill="1" applyBorder="1" applyAlignment="1" applyProtection="1">
      <alignment/>
      <protection/>
    </xf>
    <xf numFmtId="4" fontId="37" fillId="0" borderId="34" xfId="0" applyNumberFormat="1" applyFont="1" applyFill="1" applyBorder="1" applyAlignment="1" applyProtection="1">
      <alignment/>
      <protection/>
    </xf>
    <xf numFmtId="0" fontId="37" fillId="0" borderId="35" xfId="0" applyNumberFormat="1" applyFont="1" applyFill="1" applyBorder="1" applyAlignment="1" applyProtection="1">
      <alignment horizontal="center"/>
      <protection/>
    </xf>
    <xf numFmtId="0" fontId="37" fillId="0" borderId="25" xfId="0" applyNumberFormat="1" applyFont="1" applyFill="1" applyBorder="1" applyAlignment="1" applyProtection="1">
      <alignment wrapText="1"/>
      <protection/>
    </xf>
    <xf numFmtId="4" fontId="37" fillId="0" borderId="25" xfId="0" applyNumberFormat="1" applyFont="1" applyFill="1" applyBorder="1" applyAlignment="1" applyProtection="1">
      <alignment/>
      <protection/>
    </xf>
    <xf numFmtId="4" fontId="37" fillId="0" borderId="47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center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4" fontId="36" fillId="0" borderId="20" xfId="0" applyNumberFormat="1" applyFont="1" applyFill="1" applyBorder="1" applyAlignment="1" applyProtection="1">
      <alignment/>
      <protection/>
    </xf>
    <xf numFmtId="4" fontId="36" fillId="0" borderId="21" xfId="0" applyNumberFormat="1" applyFont="1" applyFill="1" applyBorder="1" applyAlignment="1" applyProtection="1">
      <alignment/>
      <protection/>
    </xf>
    <xf numFmtId="4" fontId="36" fillId="0" borderId="31" xfId="0" applyNumberFormat="1" applyFont="1" applyFill="1" applyBorder="1" applyAlignment="1" applyProtection="1">
      <alignment/>
      <protection/>
    </xf>
    <xf numFmtId="4" fontId="36" fillId="0" borderId="43" xfId="0" applyNumberFormat="1" applyFont="1" applyFill="1" applyBorder="1" applyAlignment="1" applyProtection="1">
      <alignment/>
      <protection/>
    </xf>
    <xf numFmtId="0" fontId="36" fillId="0" borderId="32" xfId="0" applyNumberFormat="1" applyFont="1" applyFill="1" applyBorder="1" applyAlignment="1" applyProtection="1">
      <alignment horizontal="center"/>
      <protection/>
    </xf>
    <xf numFmtId="0" fontId="36" fillId="0" borderId="33" xfId="0" applyNumberFormat="1" applyFont="1" applyFill="1" applyBorder="1" applyAlignment="1" applyProtection="1">
      <alignment wrapText="1"/>
      <protection/>
    </xf>
    <xf numFmtId="4" fontId="36" fillId="0" borderId="33" xfId="0" applyNumberFormat="1" applyFont="1" applyFill="1" applyBorder="1" applyAlignment="1" applyProtection="1">
      <alignment/>
      <protection/>
    </xf>
    <xf numFmtId="4" fontId="36" fillId="0" borderId="34" xfId="0" applyNumberFormat="1" applyFont="1" applyFill="1" applyBorder="1" applyAlignment="1" applyProtection="1">
      <alignment/>
      <protection/>
    </xf>
    <xf numFmtId="0" fontId="36" fillId="0" borderId="35" xfId="0" applyNumberFormat="1" applyFont="1" applyFill="1" applyBorder="1" applyAlignment="1" applyProtection="1">
      <alignment horizontal="center"/>
      <protection/>
    </xf>
    <xf numFmtId="0" fontId="36" fillId="0" borderId="25" xfId="0" applyNumberFormat="1" applyFont="1" applyFill="1" applyBorder="1" applyAlignment="1" applyProtection="1">
      <alignment wrapText="1"/>
      <protection/>
    </xf>
    <xf numFmtId="4" fontId="36" fillId="0" borderId="25" xfId="0" applyNumberFormat="1" applyFont="1" applyFill="1" applyBorder="1" applyAlignment="1" applyProtection="1">
      <alignment/>
      <protection/>
    </xf>
    <xf numFmtId="4" fontId="36" fillId="0" borderId="47" xfId="0" applyNumberFormat="1" applyFont="1" applyFill="1" applyBorder="1" applyAlignment="1" applyProtection="1">
      <alignment/>
      <protection/>
    </xf>
    <xf numFmtId="0" fontId="36" fillId="0" borderId="37" xfId="0" applyNumberFormat="1" applyFont="1" applyFill="1" applyBorder="1" applyAlignment="1" applyProtection="1">
      <alignment horizontal="center"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4" fontId="36" fillId="0" borderId="56" xfId="0" applyNumberFormat="1" applyFont="1" applyFill="1" applyBorder="1" applyAlignment="1" applyProtection="1">
      <alignment/>
      <protection/>
    </xf>
    <xf numFmtId="4" fontId="36" fillId="0" borderId="57" xfId="0" applyNumberFormat="1" applyFont="1" applyFill="1" applyBorder="1" applyAlignment="1" applyProtection="1">
      <alignment/>
      <protection/>
    </xf>
    <xf numFmtId="0" fontId="37" fillId="0" borderId="31" xfId="0" applyNumberFormat="1" applyFont="1" applyFill="1" applyBorder="1" applyAlignment="1" applyProtection="1">
      <alignment wrapText="1"/>
      <protection/>
    </xf>
    <xf numFmtId="4" fontId="37" fillId="0" borderId="31" xfId="0" applyNumberFormat="1" applyFont="1" applyFill="1" applyBorder="1" applyAlignment="1" applyProtection="1">
      <alignment/>
      <protection/>
    </xf>
    <xf numFmtId="4" fontId="37" fillId="0" borderId="43" xfId="0" applyNumberFormat="1" applyFont="1" applyFill="1" applyBorder="1" applyAlignment="1" applyProtection="1">
      <alignment/>
      <protection/>
    </xf>
    <xf numFmtId="0" fontId="37" fillId="0" borderId="58" xfId="0" applyNumberFormat="1" applyFont="1" applyFill="1" applyBorder="1" applyAlignment="1" applyProtection="1">
      <alignment horizontal="center"/>
      <protection/>
    </xf>
    <xf numFmtId="0" fontId="70" fillId="0" borderId="31" xfId="0" applyNumberFormat="1" applyFont="1" applyFill="1" applyBorder="1" applyAlignment="1" applyProtection="1">
      <alignment wrapText="1"/>
      <protection/>
    </xf>
    <xf numFmtId="0" fontId="69" fillId="0" borderId="19" xfId="0" applyNumberFormat="1" applyFont="1" applyFill="1" applyBorder="1" applyAlignment="1" applyProtection="1">
      <alignment horizontal="left" wrapText="1"/>
      <protection/>
    </xf>
    <xf numFmtId="0" fontId="69" fillId="0" borderId="19" xfId="0" applyNumberFormat="1" applyFont="1" applyFill="1" applyBorder="1" applyAlignment="1" applyProtection="1">
      <alignment horizontal="center" wrapText="1"/>
      <protection/>
    </xf>
    <xf numFmtId="0" fontId="70" fillId="0" borderId="55" xfId="0" applyNumberFormat="1" applyFont="1" applyFill="1" applyBorder="1" applyAlignment="1" applyProtection="1">
      <alignment wrapText="1"/>
      <protection/>
    </xf>
    <xf numFmtId="0" fontId="70" fillId="0" borderId="38" xfId="0" applyNumberFormat="1" applyFont="1" applyFill="1" applyBorder="1" applyAlignment="1" applyProtection="1">
      <alignment wrapText="1"/>
      <protection/>
    </xf>
    <xf numFmtId="0" fontId="69" fillId="0" borderId="58" xfId="0" applyNumberFormat="1" applyFont="1" applyFill="1" applyBorder="1" applyAlignment="1" applyProtection="1">
      <alignment horizontal="center" wrapText="1"/>
      <protection/>
    </xf>
    <xf numFmtId="0" fontId="70" fillId="0" borderId="20" xfId="0" applyNumberFormat="1" applyFont="1" applyFill="1" applyBorder="1" applyAlignment="1" applyProtection="1">
      <alignment wrapText="1"/>
      <protection/>
    </xf>
    <xf numFmtId="0" fontId="37" fillId="0" borderId="59" xfId="0" applyNumberFormat="1" applyFont="1" applyFill="1" applyBorder="1" applyAlignment="1" applyProtection="1">
      <alignment horizontal="center"/>
      <protection/>
    </xf>
    <xf numFmtId="0" fontId="37" fillId="0" borderId="44" xfId="0" applyNumberFormat="1" applyFont="1" applyFill="1" applyBorder="1" applyAlignment="1" applyProtection="1">
      <alignment wrapText="1"/>
      <protection/>
    </xf>
    <xf numFmtId="4" fontId="37" fillId="0" borderId="44" xfId="0" applyNumberFormat="1" applyFont="1" applyFill="1" applyBorder="1" applyAlignment="1" applyProtection="1">
      <alignment/>
      <protection/>
    </xf>
    <xf numFmtId="4" fontId="37" fillId="0" borderId="29" xfId="0" applyNumberFormat="1" applyFont="1" applyFill="1" applyBorder="1" applyAlignment="1" applyProtection="1">
      <alignment/>
      <protection/>
    </xf>
    <xf numFmtId="4" fontId="37" fillId="0" borderId="30" xfId="0" applyNumberFormat="1" applyFont="1" applyFill="1" applyBorder="1" applyAlignment="1" applyProtection="1">
      <alignment/>
      <protection/>
    </xf>
    <xf numFmtId="4" fontId="37" fillId="0" borderId="46" xfId="0" applyNumberFormat="1" applyFont="1" applyFill="1" applyBorder="1" applyAlignment="1" applyProtection="1">
      <alignment/>
      <protection/>
    </xf>
    <xf numFmtId="3" fontId="36" fillId="0" borderId="31" xfId="0" applyNumberFormat="1" applyFont="1" applyBorder="1" applyAlignment="1">
      <alignment horizontal="center" vertical="center" wrapText="1"/>
    </xf>
    <xf numFmtId="3" fontId="36" fillId="0" borderId="22" xfId="0" applyNumberFormat="1" applyFont="1" applyBorder="1" applyAlignment="1">
      <alignment/>
    </xf>
    <xf numFmtId="3" fontId="36" fillId="0" borderId="60" xfId="0" applyNumberFormat="1" applyFont="1" applyBorder="1" applyAlignment="1">
      <alignment/>
    </xf>
    <xf numFmtId="0" fontId="41" fillId="0" borderId="32" xfId="0" applyNumberFormat="1" applyFont="1" applyFill="1" applyBorder="1" applyAlignment="1" applyProtection="1">
      <alignment horizontal="center"/>
      <protection/>
    </xf>
    <xf numFmtId="0" fontId="41" fillId="0" borderId="33" xfId="0" applyNumberFormat="1" applyFont="1" applyFill="1" applyBorder="1" applyAlignment="1" applyProtection="1">
      <alignment wrapText="1"/>
      <protection/>
    </xf>
    <xf numFmtId="0" fontId="41" fillId="0" borderId="35" xfId="0" applyNumberFormat="1" applyFont="1" applyFill="1" applyBorder="1" applyAlignment="1" applyProtection="1">
      <alignment horizontal="center"/>
      <protection/>
    </xf>
    <xf numFmtId="0" fontId="41" fillId="0" borderId="25" xfId="0" applyNumberFormat="1" applyFont="1" applyFill="1" applyBorder="1" applyAlignment="1" applyProtection="1">
      <alignment wrapText="1"/>
      <protection/>
    </xf>
    <xf numFmtId="4" fontId="41" fillId="0" borderId="25" xfId="0" applyNumberFormat="1" applyFont="1" applyFill="1" applyBorder="1" applyAlignment="1" applyProtection="1">
      <alignment/>
      <protection/>
    </xf>
    <xf numFmtId="4" fontId="41" fillId="0" borderId="47" xfId="0" applyNumberFormat="1" applyFont="1" applyFill="1" applyBorder="1" applyAlignment="1" applyProtection="1">
      <alignment/>
      <protection/>
    </xf>
    <xf numFmtId="0" fontId="41" fillId="0" borderId="37" xfId="0" applyNumberFormat="1" applyFont="1" applyFill="1" applyBorder="1" applyAlignment="1" applyProtection="1">
      <alignment horizontal="center"/>
      <protection/>
    </xf>
    <xf numFmtId="0" fontId="41" fillId="0" borderId="38" xfId="0" applyNumberFormat="1" applyFont="1" applyFill="1" applyBorder="1" applyAlignment="1" applyProtection="1">
      <alignment wrapText="1"/>
      <protection/>
    </xf>
    <xf numFmtId="4" fontId="41" fillId="0" borderId="38" xfId="0" applyNumberFormat="1" applyFont="1" applyFill="1" applyBorder="1" applyAlignment="1" applyProtection="1">
      <alignment/>
      <protection/>
    </xf>
    <xf numFmtId="4" fontId="41" fillId="0" borderId="48" xfId="0" applyNumberFormat="1" applyFont="1" applyFill="1" applyBorder="1" applyAlignment="1" applyProtection="1">
      <alignment/>
      <protection/>
    </xf>
    <xf numFmtId="4" fontId="41" fillId="0" borderId="33" xfId="0" applyNumberFormat="1" applyFont="1" applyFill="1" applyBorder="1" applyAlignment="1" applyProtection="1">
      <alignment/>
      <protection/>
    </xf>
    <xf numFmtId="4" fontId="41" fillId="0" borderId="34" xfId="0" applyNumberFormat="1" applyFont="1" applyFill="1" applyBorder="1" applyAlignment="1" applyProtection="1">
      <alignment/>
      <protection/>
    </xf>
    <xf numFmtId="4" fontId="41" fillId="0" borderId="31" xfId="0" applyNumberFormat="1" applyFont="1" applyFill="1" applyBorder="1" applyAlignment="1" applyProtection="1">
      <alignment/>
      <protection/>
    </xf>
    <xf numFmtId="4" fontId="41" fillId="0" borderId="43" xfId="0" applyNumberFormat="1" applyFont="1" applyFill="1" applyBorder="1" applyAlignment="1" applyProtection="1">
      <alignment/>
      <protection/>
    </xf>
    <xf numFmtId="0" fontId="41" fillId="0" borderId="61" xfId="0" applyNumberFormat="1" applyFont="1" applyFill="1" applyBorder="1" applyAlignment="1" applyProtection="1">
      <alignment horizontal="center"/>
      <protection/>
    </xf>
    <xf numFmtId="0" fontId="41" fillId="0" borderId="62" xfId="0" applyNumberFormat="1" applyFont="1" applyFill="1" applyBorder="1" applyAlignment="1" applyProtection="1">
      <alignment wrapText="1"/>
      <protection/>
    </xf>
    <xf numFmtId="4" fontId="41" fillId="0" borderId="62" xfId="0" applyNumberFormat="1" applyFont="1" applyFill="1" applyBorder="1" applyAlignment="1" applyProtection="1">
      <alignment/>
      <protection/>
    </xf>
    <xf numFmtId="4" fontId="41" fillId="0" borderId="44" xfId="0" applyNumberFormat="1" applyFont="1" applyFill="1" applyBorder="1" applyAlignment="1" applyProtection="1">
      <alignment/>
      <protection/>
    </xf>
    <xf numFmtId="4" fontId="41" fillId="0" borderId="46" xfId="0" applyNumberFormat="1" applyFont="1" applyFill="1" applyBorder="1" applyAlignment="1" applyProtection="1">
      <alignment/>
      <protection/>
    </xf>
    <xf numFmtId="0" fontId="37" fillId="0" borderId="37" xfId="0" applyNumberFormat="1" applyFont="1" applyFill="1" applyBorder="1" applyAlignment="1" applyProtection="1">
      <alignment horizontal="center"/>
      <protection/>
    </xf>
    <xf numFmtId="0" fontId="37" fillId="0" borderId="38" xfId="0" applyNumberFormat="1" applyFont="1" applyFill="1" applyBorder="1" applyAlignment="1" applyProtection="1">
      <alignment wrapText="1"/>
      <protection/>
    </xf>
    <xf numFmtId="4" fontId="37" fillId="0" borderId="38" xfId="0" applyNumberFormat="1" applyFont="1" applyFill="1" applyBorder="1" applyAlignment="1" applyProtection="1">
      <alignment/>
      <protection/>
    </xf>
    <xf numFmtId="4" fontId="37" fillId="0" borderId="48" xfId="0" applyNumberFormat="1" applyFont="1" applyFill="1" applyBorder="1" applyAlignment="1" applyProtection="1">
      <alignment/>
      <protection/>
    </xf>
    <xf numFmtId="0" fontId="37" fillId="0" borderId="61" xfId="0" applyNumberFormat="1" applyFont="1" applyFill="1" applyBorder="1" applyAlignment="1" applyProtection="1">
      <alignment horizontal="center"/>
      <protection/>
    </xf>
    <xf numFmtId="0" fontId="37" fillId="0" borderId="62" xfId="0" applyNumberFormat="1" applyFont="1" applyFill="1" applyBorder="1" applyAlignment="1" applyProtection="1">
      <alignment wrapText="1"/>
      <protection/>
    </xf>
    <xf numFmtId="4" fontId="37" fillId="0" borderId="62" xfId="0" applyNumberFormat="1" applyFont="1" applyFill="1" applyBorder="1" applyAlignment="1" applyProtection="1">
      <alignment/>
      <protection/>
    </xf>
    <xf numFmtId="4" fontId="37" fillId="0" borderId="63" xfId="0" applyNumberFormat="1" applyFont="1" applyFill="1" applyBorder="1" applyAlignment="1" applyProtection="1">
      <alignment/>
      <protection/>
    </xf>
    <xf numFmtId="0" fontId="37" fillId="0" borderId="64" xfId="0" applyNumberFormat="1" applyFont="1" applyFill="1" applyBorder="1" applyAlignment="1" applyProtection="1">
      <alignment horizontal="center"/>
      <protection/>
    </xf>
    <xf numFmtId="3" fontId="36" fillId="0" borderId="45" xfId="0" applyNumberFormat="1" applyFont="1" applyBorder="1" applyAlignment="1">
      <alignment/>
    </xf>
    <xf numFmtId="0" fontId="41" fillId="0" borderId="59" xfId="0" applyNumberFormat="1" applyFont="1" applyFill="1" applyBorder="1" applyAlignment="1" applyProtection="1">
      <alignment horizontal="center"/>
      <protection/>
    </xf>
    <xf numFmtId="3" fontId="36" fillId="0" borderId="49" xfId="0" applyNumberFormat="1" applyFont="1" applyBorder="1" applyAlignment="1">
      <alignment horizontal="center"/>
    </xf>
    <xf numFmtId="0" fontId="36" fillId="51" borderId="19" xfId="0" applyNumberFormat="1" applyFont="1" applyFill="1" applyBorder="1" applyAlignment="1" applyProtection="1">
      <alignment horizontal="center"/>
      <protection/>
    </xf>
    <xf numFmtId="0" fontId="36" fillId="51" borderId="20" xfId="0" applyNumberFormat="1" applyFont="1" applyFill="1" applyBorder="1" applyAlignment="1" applyProtection="1">
      <alignment wrapText="1"/>
      <protection/>
    </xf>
    <xf numFmtId="4" fontId="36" fillId="51" borderId="20" xfId="0" applyNumberFormat="1" applyFont="1" applyFill="1" applyBorder="1" applyAlignment="1" applyProtection="1">
      <alignment/>
      <protection/>
    </xf>
    <xf numFmtId="4" fontId="36" fillId="51" borderId="21" xfId="0" applyNumberFormat="1" applyFont="1" applyFill="1" applyBorder="1" applyAlignment="1" applyProtection="1">
      <alignment/>
      <protection/>
    </xf>
    <xf numFmtId="0" fontId="34" fillId="51" borderId="19" xfId="0" applyNumberFormat="1" applyFont="1" applyFill="1" applyBorder="1" applyAlignment="1" applyProtection="1">
      <alignment horizontal="center"/>
      <protection/>
    </xf>
    <xf numFmtId="0" fontId="34" fillId="51" borderId="20" xfId="0" applyNumberFormat="1" applyFont="1" applyFill="1" applyBorder="1" applyAlignment="1" applyProtection="1">
      <alignment wrapText="1"/>
      <protection/>
    </xf>
    <xf numFmtId="4" fontId="34" fillId="51" borderId="20" xfId="0" applyNumberFormat="1" applyFont="1" applyFill="1" applyBorder="1" applyAlignment="1" applyProtection="1">
      <alignment/>
      <protection/>
    </xf>
    <xf numFmtId="4" fontId="34" fillId="51" borderId="55" xfId="0" applyNumberFormat="1" applyFont="1" applyFill="1" applyBorder="1" applyAlignment="1" applyProtection="1">
      <alignment/>
      <protection/>
    </xf>
    <xf numFmtId="4" fontId="34" fillId="51" borderId="21" xfId="0" applyNumberFormat="1" applyFont="1" applyFill="1" applyBorder="1" applyAlignment="1" applyProtection="1">
      <alignment/>
      <protection/>
    </xf>
    <xf numFmtId="0" fontId="36" fillId="50" borderId="19" xfId="0" applyNumberFormat="1" applyFont="1" applyFill="1" applyBorder="1" applyAlignment="1" applyProtection="1">
      <alignment horizontal="center"/>
      <protection/>
    </xf>
    <xf numFmtId="0" fontId="36" fillId="50" borderId="20" xfId="0" applyNumberFormat="1" applyFont="1" applyFill="1" applyBorder="1" applyAlignment="1" applyProtection="1">
      <alignment wrapText="1"/>
      <protection/>
    </xf>
    <xf numFmtId="4" fontId="36" fillId="50" borderId="20" xfId="0" applyNumberFormat="1" applyFont="1" applyFill="1" applyBorder="1" applyAlignment="1" applyProtection="1">
      <alignment/>
      <protection/>
    </xf>
    <xf numFmtId="4" fontId="36" fillId="50" borderId="21" xfId="0" applyNumberFormat="1" applyFont="1" applyFill="1" applyBorder="1" applyAlignment="1" applyProtection="1">
      <alignment/>
      <protection/>
    </xf>
    <xf numFmtId="0" fontId="41" fillId="50" borderId="59" xfId="0" applyNumberFormat="1" applyFont="1" applyFill="1" applyBorder="1" applyAlignment="1" applyProtection="1">
      <alignment horizontal="center"/>
      <protection/>
    </xf>
    <xf numFmtId="0" fontId="70" fillId="50" borderId="36" xfId="0" applyNumberFormat="1" applyFont="1" applyFill="1" applyBorder="1" applyAlignment="1" applyProtection="1">
      <alignment wrapText="1"/>
      <protection/>
    </xf>
    <xf numFmtId="4" fontId="41" fillId="50" borderId="44" xfId="0" applyNumberFormat="1" applyFont="1" applyFill="1" applyBorder="1" applyAlignment="1" applyProtection="1">
      <alignment/>
      <protection/>
    </xf>
    <xf numFmtId="4" fontId="41" fillId="50" borderId="46" xfId="0" applyNumberFormat="1" applyFont="1" applyFill="1" applyBorder="1" applyAlignment="1" applyProtection="1">
      <alignment/>
      <protection/>
    </xf>
    <xf numFmtId="0" fontId="34" fillId="50" borderId="65" xfId="0" applyNumberFormat="1" applyFont="1" applyFill="1" applyBorder="1" applyAlignment="1" applyProtection="1">
      <alignment horizontal="left"/>
      <protection/>
    </xf>
    <xf numFmtId="4" fontId="34" fillId="50" borderId="36" xfId="0" applyNumberFormat="1" applyFont="1" applyFill="1" applyBorder="1" applyAlignment="1" applyProtection="1">
      <alignment/>
      <protection/>
    </xf>
    <xf numFmtId="4" fontId="34" fillId="50" borderId="40" xfId="0" applyNumberFormat="1" applyFont="1" applyFill="1" applyBorder="1" applyAlignment="1" applyProtection="1">
      <alignment/>
      <protection/>
    </xf>
    <xf numFmtId="0" fontId="41" fillId="0" borderId="58" xfId="0" applyNumberFormat="1" applyFont="1" applyFill="1" applyBorder="1" applyAlignment="1" applyProtection="1">
      <alignment horizontal="center"/>
      <protection/>
    </xf>
    <xf numFmtId="0" fontId="69" fillId="0" borderId="59" xfId="0" applyNumberFormat="1" applyFont="1" applyFill="1" applyBorder="1" applyAlignment="1" applyProtection="1">
      <alignment horizontal="left" wrapText="1"/>
      <protection/>
    </xf>
    <xf numFmtId="0" fontId="70" fillId="0" borderId="45" xfId="0" applyNumberFormat="1" applyFont="1" applyFill="1" applyBorder="1" applyAlignment="1" applyProtection="1">
      <alignment wrapText="1"/>
      <protection/>
    </xf>
    <xf numFmtId="4" fontId="34" fillId="0" borderId="44" xfId="0" applyNumberFormat="1" applyFont="1" applyFill="1" applyBorder="1" applyAlignment="1" applyProtection="1">
      <alignment/>
      <protection/>
    </xf>
    <xf numFmtId="4" fontId="34" fillId="0" borderId="46" xfId="0" applyNumberFormat="1" applyFont="1" applyFill="1" applyBorder="1" applyAlignment="1" applyProtection="1">
      <alignment/>
      <protection/>
    </xf>
    <xf numFmtId="0" fontId="41" fillId="0" borderId="24" xfId="0" applyNumberFormat="1" applyFont="1" applyFill="1" applyBorder="1" applyAlignment="1" applyProtection="1">
      <alignment wrapText="1"/>
      <protection/>
    </xf>
    <xf numFmtId="0" fontId="37" fillId="50" borderId="28" xfId="0" applyNumberFormat="1" applyFont="1" applyFill="1" applyBorder="1" applyAlignment="1" applyProtection="1">
      <alignment horizontal="left"/>
      <protection/>
    </xf>
    <xf numFmtId="0" fontId="36" fillId="50" borderId="29" xfId="0" applyNumberFormat="1" applyFont="1" applyFill="1" applyBorder="1" applyAlignment="1" applyProtection="1">
      <alignment wrapText="1"/>
      <protection/>
    </xf>
    <xf numFmtId="4" fontId="37" fillId="50" borderId="29" xfId="0" applyNumberFormat="1" applyFont="1" applyFill="1" applyBorder="1" applyAlignment="1" applyProtection="1">
      <alignment/>
      <protection/>
    </xf>
    <xf numFmtId="4" fontId="37" fillId="50" borderId="30" xfId="0" applyNumberFormat="1" applyFont="1" applyFill="1" applyBorder="1" applyAlignment="1" applyProtection="1">
      <alignment/>
      <protection/>
    </xf>
    <xf numFmtId="0" fontId="37" fillId="50" borderId="59" xfId="0" applyNumberFormat="1" applyFont="1" applyFill="1" applyBorder="1" applyAlignment="1" applyProtection="1">
      <alignment horizontal="center"/>
      <protection/>
    </xf>
    <xf numFmtId="0" fontId="36" fillId="50" borderId="31" xfId="0" applyNumberFormat="1" applyFont="1" applyFill="1" applyBorder="1" applyAlignment="1" applyProtection="1">
      <alignment wrapText="1"/>
      <protection/>
    </xf>
    <xf numFmtId="4" fontId="37" fillId="50" borderId="31" xfId="0" applyNumberFormat="1" applyFont="1" applyFill="1" applyBorder="1" applyAlignment="1" applyProtection="1">
      <alignment/>
      <protection/>
    </xf>
    <xf numFmtId="4" fontId="37" fillId="50" borderId="43" xfId="0" applyNumberFormat="1" applyFont="1" applyFill="1" applyBorder="1" applyAlignment="1" applyProtection="1">
      <alignment/>
      <protection/>
    </xf>
    <xf numFmtId="0" fontId="71" fillId="0" borderId="59" xfId="0" applyNumberFormat="1" applyFont="1" applyFill="1" applyBorder="1" applyAlignment="1" applyProtection="1">
      <alignment horizontal="center"/>
      <protection/>
    </xf>
    <xf numFmtId="0" fontId="70" fillId="0" borderId="44" xfId="0" applyNumberFormat="1" applyFont="1" applyFill="1" applyBorder="1" applyAlignment="1" applyProtection="1">
      <alignment wrapText="1"/>
      <protection/>
    </xf>
    <xf numFmtId="4" fontId="71" fillId="0" borderId="44" xfId="0" applyNumberFormat="1" applyFont="1" applyFill="1" applyBorder="1" applyAlignment="1" applyProtection="1">
      <alignment/>
      <protection/>
    </xf>
    <xf numFmtId="4" fontId="71" fillId="0" borderId="46" xfId="0" applyNumberFormat="1" applyFont="1" applyFill="1" applyBorder="1" applyAlignment="1" applyProtection="1">
      <alignment/>
      <protection/>
    </xf>
    <xf numFmtId="0" fontId="70" fillId="0" borderId="29" xfId="0" applyNumberFormat="1" applyFont="1" applyFill="1" applyBorder="1" applyAlignment="1" applyProtection="1">
      <alignment wrapText="1"/>
      <protection/>
    </xf>
    <xf numFmtId="0" fontId="69" fillId="50" borderId="36" xfId="0" applyNumberFormat="1" applyFont="1" applyFill="1" applyBorder="1" applyAlignment="1" applyProtection="1">
      <alignment wrapText="1"/>
      <protection/>
    </xf>
    <xf numFmtId="0" fontId="41" fillId="0" borderId="31" xfId="0" applyNumberFormat="1" applyFont="1" applyFill="1" applyBorder="1" applyAlignment="1" applyProtection="1">
      <alignment wrapText="1"/>
      <protection/>
    </xf>
    <xf numFmtId="4" fontId="41" fillId="0" borderId="42" xfId="0" applyNumberFormat="1" applyFont="1" applyFill="1" applyBorder="1" applyAlignment="1" applyProtection="1">
      <alignment/>
      <protection/>
    </xf>
    <xf numFmtId="4" fontId="41" fillId="0" borderId="20" xfId="0" applyNumberFormat="1" applyFont="1" applyFill="1" applyBorder="1" applyAlignment="1" applyProtection="1">
      <alignment/>
      <protection/>
    </xf>
    <xf numFmtId="4" fontId="41" fillId="0" borderId="55" xfId="0" applyNumberFormat="1" applyFont="1" applyFill="1" applyBorder="1" applyAlignment="1" applyProtection="1">
      <alignment/>
      <protection/>
    </xf>
    <xf numFmtId="4" fontId="41" fillId="0" borderId="21" xfId="0" applyNumberFormat="1" applyFont="1" applyFill="1" applyBorder="1" applyAlignment="1" applyProtection="1">
      <alignment/>
      <protection/>
    </xf>
    <xf numFmtId="4" fontId="37" fillId="0" borderId="45" xfId="0" applyNumberFormat="1" applyFont="1" applyFill="1" applyBorder="1" applyAlignment="1" applyProtection="1">
      <alignment/>
      <protection/>
    </xf>
    <xf numFmtId="49" fontId="69" fillId="0" borderId="59" xfId="0" applyNumberFormat="1" applyFont="1" applyFill="1" applyBorder="1" applyAlignment="1" applyProtection="1">
      <alignment horizontal="center"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4" xfId="0" applyNumberFormat="1" applyFont="1" applyFill="1" applyBorder="1" applyAlignment="1" applyProtection="1" quotePrefix="1">
      <alignment horizontal="left" wrapText="1"/>
      <protection/>
    </xf>
    <xf numFmtId="0" fontId="37" fillId="0" borderId="23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6" fillId="0" borderId="24" xfId="0" applyFont="1" applyFill="1" applyBorder="1" applyAlignment="1" quotePrefix="1">
      <alignment horizontal="left"/>
    </xf>
    <xf numFmtId="0" fontId="21" fillId="0" borderId="23" xfId="0" applyNumberFormat="1" applyFont="1" applyFill="1" applyBorder="1" applyAlignment="1" applyProtection="1">
      <alignment/>
      <protection/>
    </xf>
    <xf numFmtId="0" fontId="36" fillId="7" borderId="24" xfId="0" applyNumberFormat="1" applyFont="1" applyFill="1" applyBorder="1" applyAlignment="1" applyProtection="1" quotePrefix="1">
      <alignment horizontal="left" wrapText="1"/>
      <protection/>
    </xf>
    <xf numFmtId="0" fontId="37" fillId="7" borderId="23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23" xfId="0" applyNumberFormat="1" applyFont="1" applyFill="1" applyBorder="1" applyAlignment="1" applyProtection="1">
      <alignment horizontal="left" wrapText="1"/>
      <protection/>
    </xf>
    <xf numFmtId="0" fontId="34" fillId="50" borderId="66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23" xfId="0" applyNumberFormat="1" applyFont="1" applyFill="1" applyBorder="1" applyAlignment="1" applyProtection="1">
      <alignment horizontal="left" wrapText="1"/>
      <protection/>
    </xf>
    <xf numFmtId="0" fontId="34" fillId="7" borderId="66" xfId="0" applyNumberFormat="1" applyFont="1" applyFill="1" applyBorder="1" applyAlignment="1" applyProtection="1">
      <alignment horizontal="left" wrapText="1"/>
      <protection/>
    </xf>
    <xf numFmtId="0" fontId="36" fillId="0" borderId="24" xfId="0" applyFont="1" applyBorder="1" applyAlignment="1" quotePrefix="1">
      <alignment horizontal="left"/>
    </xf>
    <xf numFmtId="0" fontId="36" fillId="0" borderId="24" xfId="0" applyNumberFormat="1" applyFont="1" applyFill="1" applyBorder="1" applyAlignment="1" applyProtection="1">
      <alignment horizontal="left" wrapText="1"/>
      <protection/>
    </xf>
    <xf numFmtId="0" fontId="36" fillId="7" borderId="24" xfId="0" applyNumberFormat="1" applyFont="1" applyFill="1" applyBorder="1" applyAlignment="1" applyProtection="1">
      <alignment horizontal="left" wrapText="1"/>
      <protection/>
    </xf>
    <xf numFmtId="0" fontId="21" fillId="7" borderId="23" xfId="0" applyNumberFormat="1" applyFont="1" applyFill="1" applyBorder="1" applyAlignment="1" applyProtection="1">
      <alignment/>
      <protection/>
    </xf>
    <xf numFmtId="0" fontId="21" fillId="0" borderId="23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8" fillId="0" borderId="67" xfId="0" applyNumberFormat="1" applyFont="1" applyFill="1" applyBorder="1" applyAlignment="1" applyProtection="1" quotePrefix="1">
      <alignment horizontal="left" wrapText="1"/>
      <protection/>
    </xf>
    <xf numFmtId="3" fontId="36" fillId="0" borderId="49" xfId="0" applyNumberFormat="1" applyFont="1" applyBorder="1" applyAlignment="1">
      <alignment horizontal="center"/>
    </xf>
    <xf numFmtId="3" fontId="36" fillId="0" borderId="68" xfId="0" applyNumberFormat="1" applyFont="1" applyBorder="1" applyAlignment="1">
      <alignment horizontal="center"/>
    </xf>
    <xf numFmtId="3" fontId="36" fillId="0" borderId="60" xfId="0" applyNumberFormat="1" applyFont="1" applyBorder="1" applyAlignment="1">
      <alignment horizontal="center"/>
    </xf>
    <xf numFmtId="0" fontId="36" fillId="0" borderId="49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7" fillId="0" borderId="68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49" xfId="0" applyNumberFormat="1" applyFont="1" applyFill="1" applyBorder="1" applyAlignment="1" applyProtection="1">
      <alignment horizontal="center"/>
      <protection/>
    </xf>
    <xf numFmtId="0" fontId="39" fillId="0" borderId="68" xfId="0" applyNumberFormat="1" applyFont="1" applyFill="1" applyBorder="1" applyAlignment="1" applyProtection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339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339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7440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7440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65.140625" style="3" customWidth="1"/>
    <col min="2" max="2" width="4.28125" style="3" customWidth="1"/>
    <col min="3" max="3" width="5.57421875" style="3" customWidth="1"/>
    <col min="4" max="4" width="5.28125" style="59" customWidth="1"/>
    <col min="5" max="5" width="6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50.25" customHeight="1">
      <c r="A1" s="271" t="s">
        <v>95</v>
      </c>
      <c r="B1" s="271"/>
      <c r="C1" s="271"/>
      <c r="D1" s="271"/>
      <c r="E1" s="271"/>
      <c r="F1" s="271"/>
      <c r="G1" s="271"/>
      <c r="H1" s="271"/>
    </row>
    <row r="2" spans="1:8" ht="18">
      <c r="A2" s="120"/>
      <c r="B2" s="120"/>
      <c r="C2" s="120"/>
      <c r="D2" s="120"/>
      <c r="E2" s="120"/>
      <c r="F2" s="120"/>
      <c r="G2" s="120"/>
      <c r="H2" s="120"/>
    </row>
    <row r="3" spans="1:8" ht="18">
      <c r="A3" s="271" t="s">
        <v>37</v>
      </c>
      <c r="B3" s="271"/>
      <c r="C3" s="271"/>
      <c r="D3" s="271"/>
      <c r="E3" s="271"/>
      <c r="F3" s="271"/>
      <c r="G3" s="283"/>
      <c r="H3" s="283"/>
    </row>
    <row r="4" spans="1:5" ht="18">
      <c r="A4" s="50"/>
      <c r="B4" s="51"/>
      <c r="C4" s="51"/>
      <c r="D4" s="51"/>
      <c r="E4" s="51"/>
    </row>
    <row r="5" spans="1:8" ht="27.75" customHeight="1">
      <c r="A5" s="52"/>
      <c r="B5" s="53"/>
      <c r="C5" s="53"/>
      <c r="D5" s="54"/>
      <c r="E5" s="55"/>
      <c r="F5" s="121" t="s">
        <v>96</v>
      </c>
      <c r="G5" s="121" t="s">
        <v>97</v>
      </c>
      <c r="H5" s="122" t="s">
        <v>98</v>
      </c>
    </row>
    <row r="6" spans="1:8" ht="20.25" customHeight="1">
      <c r="A6" s="280" t="s">
        <v>38</v>
      </c>
      <c r="B6" s="270"/>
      <c r="C6" s="270"/>
      <c r="D6" s="270"/>
      <c r="E6" s="281"/>
      <c r="F6" s="123">
        <f>+F7+F8</f>
        <v>16741806</v>
      </c>
      <c r="G6" s="123">
        <f>G7+G8</f>
        <v>33748719</v>
      </c>
      <c r="H6" s="123">
        <f>+H7+H8</f>
        <v>16753906</v>
      </c>
    </row>
    <row r="7" spans="1:8" ht="21" customHeight="1">
      <c r="A7" s="279" t="s">
        <v>0</v>
      </c>
      <c r="B7" s="264"/>
      <c r="C7" s="264"/>
      <c r="D7" s="264"/>
      <c r="E7" s="268"/>
      <c r="F7" s="124">
        <v>16739149</v>
      </c>
      <c r="G7" s="124">
        <v>33746062</v>
      </c>
      <c r="H7" s="124">
        <v>16751249</v>
      </c>
    </row>
    <row r="8" spans="1:8" ht="21" customHeight="1">
      <c r="A8" s="267" t="s">
        <v>57</v>
      </c>
      <c r="B8" s="268"/>
      <c r="C8" s="268"/>
      <c r="D8" s="268"/>
      <c r="E8" s="268"/>
      <c r="F8" s="124">
        <v>2657</v>
      </c>
      <c r="G8" s="124">
        <v>2657</v>
      </c>
      <c r="H8" s="124">
        <v>2657</v>
      </c>
    </row>
    <row r="9" spans="1:8" ht="21" customHeight="1">
      <c r="A9" s="125" t="s">
        <v>39</v>
      </c>
      <c r="B9" s="126"/>
      <c r="C9" s="126"/>
      <c r="D9" s="126"/>
      <c r="E9" s="126"/>
      <c r="F9" s="123">
        <f>+F10+F11</f>
        <v>16741806</v>
      </c>
      <c r="G9" s="123">
        <f>+G10+G11</f>
        <v>33748719.4</v>
      </c>
      <c r="H9" s="123">
        <f>+H10+H11</f>
        <v>16753906</v>
      </c>
    </row>
    <row r="10" spans="1:8" ht="19.5" customHeight="1">
      <c r="A10" s="263" t="s">
        <v>1</v>
      </c>
      <c r="B10" s="264"/>
      <c r="C10" s="264"/>
      <c r="D10" s="264"/>
      <c r="E10" s="282"/>
      <c r="F10" s="124">
        <v>16083472</v>
      </c>
      <c r="G10" s="124">
        <v>16060572</v>
      </c>
      <c r="H10" s="57">
        <v>16095572</v>
      </c>
    </row>
    <row r="11" spans="1:8" ht="20.25" customHeight="1">
      <c r="A11" s="278" t="s">
        <v>58</v>
      </c>
      <c r="B11" s="268"/>
      <c r="C11" s="268"/>
      <c r="D11" s="268"/>
      <c r="E11" s="268"/>
      <c r="F11" s="56">
        <v>658334</v>
      </c>
      <c r="G11" s="56">
        <v>17688147.4</v>
      </c>
      <c r="H11" s="57">
        <v>658334</v>
      </c>
    </row>
    <row r="12" spans="1:8" s="45" customFormat="1" ht="25.5" customHeight="1">
      <c r="A12" s="269" t="s">
        <v>2</v>
      </c>
      <c r="B12" s="270"/>
      <c r="C12" s="270"/>
      <c r="D12" s="270"/>
      <c r="E12" s="270"/>
      <c r="F12" s="127">
        <f>+F6-F9</f>
        <v>0</v>
      </c>
      <c r="G12" s="127">
        <f>+G6-G9</f>
        <v>-0.3999999985098839</v>
      </c>
      <c r="H12" s="127">
        <f>+H6-H9</f>
        <v>0</v>
      </c>
    </row>
    <row r="13" spans="1:8" s="45" customFormat="1" ht="48" customHeight="1">
      <c r="A13" s="271"/>
      <c r="B13" s="261"/>
      <c r="C13" s="261"/>
      <c r="D13" s="261"/>
      <c r="E13" s="261"/>
      <c r="F13" s="262"/>
      <c r="G13" s="262"/>
      <c r="H13" s="262"/>
    </row>
    <row r="14" spans="1:8" s="45" customFormat="1" ht="26.25">
      <c r="A14" s="52"/>
      <c r="B14" s="53"/>
      <c r="C14" s="53"/>
      <c r="D14" s="54"/>
      <c r="E14" s="55"/>
      <c r="F14" s="121" t="s">
        <v>96</v>
      </c>
      <c r="G14" s="121" t="s">
        <v>97</v>
      </c>
      <c r="H14" s="122" t="s">
        <v>98</v>
      </c>
    </row>
    <row r="15" spans="1:8" s="45" customFormat="1" ht="18">
      <c r="A15" s="272" t="s">
        <v>59</v>
      </c>
      <c r="B15" s="273"/>
      <c r="C15" s="273"/>
      <c r="D15" s="273"/>
      <c r="E15" s="274"/>
      <c r="F15" s="128">
        <v>0</v>
      </c>
      <c r="G15" s="128">
        <v>0</v>
      </c>
      <c r="H15" s="129">
        <v>0</v>
      </c>
    </row>
    <row r="16" spans="1:8" s="45" customFormat="1" ht="35.25" customHeight="1">
      <c r="A16" s="275" t="s">
        <v>60</v>
      </c>
      <c r="B16" s="276"/>
      <c r="C16" s="276"/>
      <c r="D16" s="276"/>
      <c r="E16" s="277"/>
      <c r="F16" s="130">
        <v>0</v>
      </c>
      <c r="G16" s="130">
        <v>0</v>
      </c>
      <c r="H16" s="127">
        <v>0</v>
      </c>
    </row>
    <row r="17" spans="1:8" s="45" customFormat="1" ht="15" customHeight="1">
      <c r="A17" s="260"/>
      <c r="B17" s="261"/>
      <c r="C17" s="261"/>
      <c r="D17" s="261"/>
      <c r="E17" s="261"/>
      <c r="F17" s="262"/>
      <c r="G17" s="262"/>
      <c r="H17" s="262"/>
    </row>
    <row r="18" spans="1:8" s="45" customFormat="1" ht="33.75" customHeight="1">
      <c r="A18" s="52"/>
      <c r="B18" s="53"/>
      <c r="C18" s="53"/>
      <c r="D18" s="54"/>
      <c r="E18" s="55"/>
      <c r="F18" s="121" t="s">
        <v>96</v>
      </c>
      <c r="G18" s="121" t="s">
        <v>97</v>
      </c>
      <c r="H18" s="122" t="s">
        <v>98</v>
      </c>
    </row>
    <row r="19" spans="1:8" s="45" customFormat="1" ht="18" customHeight="1">
      <c r="A19" s="279" t="s">
        <v>3</v>
      </c>
      <c r="B19" s="264"/>
      <c r="C19" s="264"/>
      <c r="D19" s="264"/>
      <c r="E19" s="264"/>
      <c r="F19" s="56">
        <v>0</v>
      </c>
      <c r="G19" s="56">
        <v>0</v>
      </c>
      <c r="H19" s="56">
        <v>0</v>
      </c>
    </row>
    <row r="20" spans="1:8" ht="15.75">
      <c r="A20" s="279" t="s">
        <v>4</v>
      </c>
      <c r="B20" s="264"/>
      <c r="C20" s="264"/>
      <c r="D20" s="264"/>
      <c r="E20" s="264"/>
      <c r="F20" s="56">
        <v>0</v>
      </c>
      <c r="G20" s="56">
        <v>0</v>
      </c>
      <c r="H20" s="56">
        <v>0</v>
      </c>
    </row>
    <row r="21" spans="1:8" ht="15.75">
      <c r="A21" s="269" t="s">
        <v>5</v>
      </c>
      <c r="B21" s="270"/>
      <c r="C21" s="270"/>
      <c r="D21" s="270"/>
      <c r="E21" s="270"/>
      <c r="F21" s="123">
        <f>F19-F20</f>
        <v>0</v>
      </c>
      <c r="G21" s="123">
        <f>G19-G20</f>
        <v>0</v>
      </c>
      <c r="H21" s="123">
        <f>H19-H20</f>
        <v>0</v>
      </c>
    </row>
    <row r="22" spans="1:8" ht="18">
      <c r="A22" s="260"/>
      <c r="B22" s="261"/>
      <c r="C22" s="261"/>
      <c r="D22" s="261"/>
      <c r="E22" s="261"/>
      <c r="F22" s="262"/>
      <c r="G22" s="262"/>
      <c r="H22" s="262"/>
    </row>
    <row r="23" spans="1:8" ht="15.75">
      <c r="A23" s="263" t="s">
        <v>6</v>
      </c>
      <c r="B23" s="264"/>
      <c r="C23" s="264"/>
      <c r="D23" s="264"/>
      <c r="E23" s="264"/>
      <c r="F23" s="56">
        <v>0</v>
      </c>
      <c r="G23" s="56" t="str">
        <f>IF((G12+G16+G21)&lt;&gt;0,"NESLAGANJE ZBROJA",(G12+G16+G21))</f>
        <v>NESLAGANJE ZBROJA</v>
      </c>
      <c r="H23" s="56">
        <f>IF((H12+H16+H21)&lt;&gt;0,"NESLAGANJE ZBROJA",(H12+H16+H21))</f>
        <v>0</v>
      </c>
    </row>
    <row r="24" spans="1:8" ht="18">
      <c r="A24" s="58"/>
      <c r="B24" s="51"/>
      <c r="C24" s="51"/>
      <c r="D24" s="51"/>
      <c r="E24" s="51"/>
      <c r="F24" s="45"/>
      <c r="G24" s="45"/>
      <c r="H24" s="45"/>
    </row>
    <row r="25" spans="1:8" ht="35.25" customHeight="1">
      <c r="A25" s="265" t="s">
        <v>61</v>
      </c>
      <c r="B25" s="266"/>
      <c r="C25" s="266"/>
      <c r="D25" s="266"/>
      <c r="E25" s="266"/>
      <c r="F25" s="266"/>
      <c r="G25" s="266"/>
      <c r="H25" s="266"/>
    </row>
  </sheetData>
  <sheetProtection/>
  <mergeCells count="18">
    <mergeCell ref="A21:E21"/>
    <mergeCell ref="A19:E19"/>
    <mergeCell ref="A20:E20"/>
    <mergeCell ref="A6:E6"/>
    <mergeCell ref="A1:H1"/>
    <mergeCell ref="A7:E7"/>
    <mergeCell ref="A10:E10"/>
    <mergeCell ref="A3:H3"/>
    <mergeCell ref="A22:H22"/>
    <mergeCell ref="A23:E23"/>
    <mergeCell ref="A25:H25"/>
    <mergeCell ref="A8:E8"/>
    <mergeCell ref="A12:E12"/>
    <mergeCell ref="A13:H13"/>
    <mergeCell ref="A15:E15"/>
    <mergeCell ref="A16:E16"/>
    <mergeCell ref="A17:H17"/>
    <mergeCell ref="A11:E1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7"/>
  <sheetViews>
    <sheetView zoomScalePageLayoutView="0" workbookViewId="0" topLeftCell="A10">
      <selection activeCell="B52" sqref="B52:H52"/>
    </sheetView>
  </sheetViews>
  <sheetFormatPr defaultColWidth="11.421875" defaultRowHeight="12.75"/>
  <cols>
    <col min="1" max="1" width="16.00390625" style="15" customWidth="1"/>
    <col min="2" max="3" width="17.57421875" style="15" customWidth="1"/>
    <col min="4" max="4" width="17.57421875" style="46" customWidth="1"/>
    <col min="5" max="5" width="16.7109375" style="3" customWidth="1"/>
    <col min="6" max="6" width="16.00390625" style="3" customWidth="1"/>
    <col min="7" max="7" width="16.28125" style="3" customWidth="1"/>
    <col min="8" max="8" width="16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271" t="s">
        <v>7</v>
      </c>
      <c r="B1" s="271"/>
      <c r="C1" s="271"/>
      <c r="D1" s="271"/>
      <c r="E1" s="271"/>
      <c r="F1" s="271"/>
      <c r="G1" s="271"/>
      <c r="H1" s="271"/>
    </row>
    <row r="2" spans="1:8" s="1" customFormat="1" ht="13.5" thickBot="1">
      <c r="A2" s="8"/>
      <c r="H2" s="9" t="s">
        <v>8</v>
      </c>
    </row>
    <row r="3" spans="1:8" s="1" customFormat="1" ht="26.25" thickBot="1">
      <c r="A3" s="63" t="s">
        <v>9</v>
      </c>
      <c r="B3" s="288" t="s">
        <v>65</v>
      </c>
      <c r="C3" s="291"/>
      <c r="D3" s="291"/>
      <c r="E3" s="291"/>
      <c r="F3" s="291"/>
      <c r="G3" s="291"/>
      <c r="H3" s="292"/>
    </row>
    <row r="4" spans="1:8" s="1" customFormat="1" ht="77.25" thickBot="1">
      <c r="A4" s="64" t="s">
        <v>10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2" t="s">
        <v>17</v>
      </c>
    </row>
    <row r="5" spans="1:8" s="1" customFormat="1" ht="15.75">
      <c r="A5" s="105">
        <v>63414</v>
      </c>
      <c r="B5" s="112"/>
      <c r="C5" s="107"/>
      <c r="D5" s="117"/>
      <c r="E5" s="98"/>
      <c r="F5" s="98"/>
      <c r="G5" s="99"/>
      <c r="H5" s="100"/>
    </row>
    <row r="6" spans="1:8" s="1" customFormat="1" ht="15.75">
      <c r="A6" s="105">
        <v>63612</v>
      </c>
      <c r="B6" s="112"/>
      <c r="C6" s="107"/>
      <c r="D6" s="117"/>
      <c r="E6" s="179">
        <v>12692900</v>
      </c>
      <c r="F6" s="98"/>
      <c r="G6" s="99"/>
      <c r="H6" s="100"/>
    </row>
    <row r="7" spans="1:8" s="1" customFormat="1" ht="15.75">
      <c r="A7" s="105">
        <v>63622</v>
      </c>
      <c r="B7" s="112"/>
      <c r="C7" s="107"/>
      <c r="D7" s="117"/>
      <c r="E7" s="179">
        <v>230000</v>
      </c>
      <c r="F7" s="98"/>
      <c r="G7" s="99"/>
      <c r="H7" s="100"/>
    </row>
    <row r="8" spans="1:8" s="1" customFormat="1" ht="15.75">
      <c r="A8" s="105">
        <v>63811</v>
      </c>
      <c r="B8" s="112"/>
      <c r="C8" s="107"/>
      <c r="D8" s="117"/>
      <c r="E8" s="179">
        <v>170000</v>
      </c>
      <c r="F8" s="98"/>
      <c r="G8" s="99"/>
      <c r="H8" s="100"/>
    </row>
    <row r="9" spans="1:8" s="1" customFormat="1" ht="15.75">
      <c r="A9" s="105">
        <v>64132</v>
      </c>
      <c r="B9" s="112"/>
      <c r="C9" s="107"/>
      <c r="D9" s="117"/>
      <c r="E9" s="98"/>
      <c r="F9" s="98"/>
      <c r="G9" s="99"/>
      <c r="H9" s="100"/>
    </row>
    <row r="10" spans="1:8" s="1" customFormat="1" ht="15.75">
      <c r="A10" s="105">
        <v>65264</v>
      </c>
      <c r="B10" s="106"/>
      <c r="C10" s="107"/>
      <c r="D10" s="107">
        <v>850353</v>
      </c>
      <c r="E10" s="92"/>
      <c r="F10" s="92"/>
      <c r="G10" s="93"/>
      <c r="H10" s="94"/>
    </row>
    <row r="11" spans="1:8" s="1" customFormat="1" ht="15.75">
      <c r="A11" s="105">
        <v>65267</v>
      </c>
      <c r="B11" s="106"/>
      <c r="C11" s="107"/>
      <c r="D11" s="107"/>
      <c r="E11" s="92"/>
      <c r="F11" s="92"/>
      <c r="G11" s="93"/>
      <c r="H11" s="94"/>
    </row>
    <row r="12" spans="1:8" s="1" customFormat="1" ht="15.75">
      <c r="A12" s="105">
        <v>66151</v>
      </c>
      <c r="B12" s="106"/>
      <c r="C12" s="107">
        <v>137000</v>
      </c>
      <c r="D12" s="107"/>
      <c r="E12" s="92"/>
      <c r="F12" s="92"/>
      <c r="G12" s="93"/>
      <c r="H12" s="94"/>
    </row>
    <row r="13" spans="1:8" s="1" customFormat="1" ht="15.75">
      <c r="A13" s="105">
        <v>67111</v>
      </c>
      <c r="B13" s="106">
        <v>34500</v>
      </c>
      <c r="C13" s="107"/>
      <c r="D13" s="107"/>
      <c r="E13" s="107">
        <v>2236712</v>
      </c>
      <c r="F13" s="92"/>
      <c r="G13" s="93"/>
      <c r="H13" s="94"/>
    </row>
    <row r="14" spans="1:8" s="1" customFormat="1" ht="15.75">
      <c r="A14" s="105">
        <v>67121</v>
      </c>
      <c r="B14" s="106"/>
      <c r="C14" s="118"/>
      <c r="D14" s="118"/>
      <c r="E14" s="107">
        <v>349903</v>
      </c>
      <c r="F14" s="92"/>
      <c r="G14" s="93"/>
      <c r="H14" s="94"/>
    </row>
    <row r="15" spans="1:8" s="1" customFormat="1" ht="15.75">
      <c r="A15" s="105">
        <v>67141</v>
      </c>
      <c r="B15" s="106">
        <v>37781</v>
      </c>
      <c r="C15" s="118"/>
      <c r="D15" s="118"/>
      <c r="E15" s="107"/>
      <c r="F15" s="92"/>
      <c r="G15" s="93"/>
      <c r="H15" s="94"/>
    </row>
    <row r="16" spans="1:8" s="1" customFormat="1" ht="16.5" thickBot="1">
      <c r="A16" s="108">
        <v>72111</v>
      </c>
      <c r="B16" s="109"/>
      <c r="C16" s="110"/>
      <c r="D16" s="111">
        <v>2657</v>
      </c>
      <c r="E16" s="95"/>
      <c r="F16" s="95"/>
      <c r="G16" s="210"/>
      <c r="H16" s="97"/>
    </row>
    <row r="17" spans="1:8" s="1" customFormat="1" ht="30" customHeight="1" thickBot="1">
      <c r="A17" s="13" t="s">
        <v>18</v>
      </c>
      <c r="B17" s="212">
        <f aca="true" t="shared" si="0" ref="B17:H17">SUM(B5:B16)</f>
        <v>72281</v>
      </c>
      <c r="C17" s="212">
        <f t="shared" si="0"/>
        <v>137000</v>
      </c>
      <c r="D17" s="212">
        <f t="shared" si="0"/>
        <v>853010</v>
      </c>
      <c r="E17" s="119">
        <f t="shared" si="0"/>
        <v>15679515</v>
      </c>
      <c r="F17" s="119">
        <f t="shared" si="0"/>
        <v>0</v>
      </c>
      <c r="G17" s="119">
        <f t="shared" si="0"/>
        <v>0</v>
      </c>
      <c r="H17" s="180">
        <f t="shared" si="0"/>
        <v>0</v>
      </c>
    </row>
    <row r="18" spans="1:8" s="1" customFormat="1" ht="28.5" customHeight="1" thickBot="1">
      <c r="A18" s="13" t="s">
        <v>66</v>
      </c>
      <c r="B18" s="285">
        <f>B17+C17+D17+E17+F17+G17+H17</f>
        <v>16741806</v>
      </c>
      <c r="C18" s="286"/>
      <c r="D18" s="286"/>
      <c r="E18" s="286"/>
      <c r="F18" s="286"/>
      <c r="G18" s="286"/>
      <c r="H18" s="287"/>
    </row>
    <row r="19" spans="1:8" ht="13.5" thickBot="1">
      <c r="A19" s="5"/>
      <c r="B19" s="5"/>
      <c r="C19" s="5"/>
      <c r="D19" s="6"/>
      <c r="E19" s="14"/>
      <c r="H19" s="9"/>
    </row>
    <row r="20" spans="1:8" ht="24" customHeight="1" thickBot="1">
      <c r="A20" s="65" t="s">
        <v>9</v>
      </c>
      <c r="B20" s="288" t="s">
        <v>69</v>
      </c>
      <c r="C20" s="291"/>
      <c r="D20" s="291"/>
      <c r="E20" s="291"/>
      <c r="F20" s="291"/>
      <c r="G20" s="291"/>
      <c r="H20" s="292"/>
    </row>
    <row r="21" spans="1:8" ht="77.25" thickBot="1">
      <c r="A21" s="66" t="s">
        <v>10</v>
      </c>
      <c r="B21" s="10" t="s">
        <v>11</v>
      </c>
      <c r="C21" s="11" t="s">
        <v>12</v>
      </c>
      <c r="D21" s="11" t="s">
        <v>13</v>
      </c>
      <c r="E21" s="11" t="s">
        <v>14</v>
      </c>
      <c r="F21" s="11" t="s">
        <v>15</v>
      </c>
      <c r="G21" s="11" t="s">
        <v>16</v>
      </c>
      <c r="H21" s="12" t="s">
        <v>17</v>
      </c>
    </row>
    <row r="22" spans="1:8" ht="15.75">
      <c r="A22" s="113">
        <v>63414</v>
      </c>
      <c r="B22" s="114"/>
      <c r="C22" s="115"/>
      <c r="D22" s="116"/>
      <c r="E22" s="89"/>
      <c r="F22" s="89"/>
      <c r="G22" s="90"/>
      <c r="H22" s="91"/>
    </row>
    <row r="23" spans="1:8" ht="15.75">
      <c r="A23" s="105">
        <v>63612</v>
      </c>
      <c r="B23" s="112"/>
      <c r="C23" s="107"/>
      <c r="D23" s="117"/>
      <c r="E23" s="179">
        <v>12760000</v>
      </c>
      <c r="F23" s="98"/>
      <c r="G23" s="99"/>
      <c r="H23" s="100"/>
    </row>
    <row r="24" spans="1:8" ht="15.75">
      <c r="A24" s="105">
        <v>63622</v>
      </c>
      <c r="B24" s="112"/>
      <c r="C24" s="107"/>
      <c r="D24" s="117"/>
      <c r="E24" s="179">
        <v>230000</v>
      </c>
      <c r="F24" s="98"/>
      <c r="G24" s="99"/>
      <c r="H24" s="100"/>
    </row>
    <row r="25" spans="1:8" ht="15.75">
      <c r="A25" s="105">
        <v>63811</v>
      </c>
      <c r="B25" s="112"/>
      <c r="C25" s="107"/>
      <c r="D25" s="117"/>
      <c r="E25" s="179">
        <v>80000</v>
      </c>
      <c r="F25" s="98"/>
      <c r="G25" s="99"/>
      <c r="H25" s="100"/>
    </row>
    <row r="26" spans="1:8" ht="15.75">
      <c r="A26" s="105">
        <v>64132</v>
      </c>
      <c r="B26" s="112"/>
      <c r="C26" s="107"/>
      <c r="D26" s="117"/>
      <c r="E26" s="92"/>
      <c r="F26" s="92"/>
      <c r="G26" s="93"/>
      <c r="H26" s="94"/>
    </row>
    <row r="27" spans="1:8" ht="15.75">
      <c r="A27" s="105">
        <v>65264</v>
      </c>
      <c r="B27" s="106"/>
      <c r="C27" s="107"/>
      <c r="D27" s="107">
        <v>850353</v>
      </c>
      <c r="E27" s="92"/>
      <c r="F27" s="92"/>
      <c r="G27" s="93"/>
      <c r="H27" s="94"/>
    </row>
    <row r="28" spans="1:8" ht="15.75">
      <c r="A28" s="105">
        <v>65267</v>
      </c>
      <c r="B28" s="106"/>
      <c r="C28" s="107"/>
      <c r="D28" s="107"/>
      <c r="E28" s="92"/>
      <c r="F28" s="92"/>
      <c r="G28" s="93"/>
      <c r="H28" s="94"/>
    </row>
    <row r="29" spans="1:8" ht="15.75">
      <c r="A29" s="105">
        <v>66151</v>
      </c>
      <c r="B29" s="106"/>
      <c r="C29" s="107">
        <v>137000</v>
      </c>
      <c r="D29" s="107"/>
      <c r="E29" s="92"/>
      <c r="F29" s="92"/>
      <c r="G29" s="93"/>
      <c r="H29" s="94"/>
    </row>
    <row r="30" spans="1:8" ht="15.75">
      <c r="A30" s="105">
        <v>67111</v>
      </c>
      <c r="B30" s="106">
        <v>34500</v>
      </c>
      <c r="C30" s="107"/>
      <c r="D30" s="107"/>
      <c r="E30" s="107">
        <v>2236712</v>
      </c>
      <c r="F30" s="92"/>
      <c r="G30" s="93"/>
      <c r="H30" s="94"/>
    </row>
    <row r="31" spans="1:8" ht="15.75">
      <c r="A31" s="105">
        <v>67121</v>
      </c>
      <c r="B31" s="106">
        <v>5108943</v>
      </c>
      <c r="C31" s="118"/>
      <c r="D31" s="118"/>
      <c r="E31" s="107">
        <v>12270773</v>
      </c>
      <c r="F31" s="92"/>
      <c r="G31" s="93"/>
      <c r="H31" s="94"/>
    </row>
    <row r="32" spans="1:8" ht="15.75">
      <c r="A32" s="105">
        <v>67141</v>
      </c>
      <c r="B32" s="106">
        <v>37781</v>
      </c>
      <c r="C32" s="118"/>
      <c r="D32" s="118"/>
      <c r="E32" s="107"/>
      <c r="F32" s="92"/>
      <c r="G32" s="93"/>
      <c r="H32" s="94"/>
    </row>
    <row r="33" spans="1:8" ht="16.5" thickBot="1">
      <c r="A33" s="108">
        <v>72111</v>
      </c>
      <c r="B33" s="109"/>
      <c r="C33" s="110"/>
      <c r="D33" s="111">
        <v>2657</v>
      </c>
      <c r="E33" s="95"/>
      <c r="F33" s="95"/>
      <c r="G33" s="96"/>
      <c r="H33" s="97"/>
    </row>
    <row r="34" spans="1:8" s="1" customFormat="1" ht="30" customHeight="1" thickBot="1">
      <c r="A34" s="13" t="s">
        <v>18</v>
      </c>
      <c r="B34" s="212">
        <f aca="true" t="shared" si="1" ref="B34:G34">SUM(B22:B33)</f>
        <v>5181224</v>
      </c>
      <c r="C34" s="212">
        <f t="shared" si="1"/>
        <v>137000</v>
      </c>
      <c r="D34" s="212">
        <f t="shared" si="1"/>
        <v>853010</v>
      </c>
      <c r="E34" s="119">
        <f t="shared" si="1"/>
        <v>27577485</v>
      </c>
      <c r="F34" s="119">
        <f t="shared" si="1"/>
        <v>0</v>
      </c>
      <c r="G34" s="180">
        <f t="shared" si="1"/>
        <v>0</v>
      </c>
      <c r="H34" s="181">
        <v>0</v>
      </c>
    </row>
    <row r="35" spans="1:8" s="1" customFormat="1" ht="28.5" customHeight="1" thickBot="1">
      <c r="A35" s="13" t="s">
        <v>70</v>
      </c>
      <c r="B35" s="285">
        <f>B34+C34+D34+E34+F34+G34+H34</f>
        <v>33748719</v>
      </c>
      <c r="C35" s="286"/>
      <c r="D35" s="286"/>
      <c r="E35" s="286"/>
      <c r="F35" s="286"/>
      <c r="G35" s="286"/>
      <c r="H35" s="287"/>
    </row>
    <row r="36" spans="4:5" ht="13.5" thickBot="1">
      <c r="D36" s="16"/>
      <c r="E36" s="17"/>
    </row>
    <row r="37" spans="1:8" ht="26.25" thickBot="1">
      <c r="A37" s="65" t="s">
        <v>9</v>
      </c>
      <c r="B37" s="288" t="s">
        <v>75</v>
      </c>
      <c r="C37" s="289"/>
      <c r="D37" s="289"/>
      <c r="E37" s="289"/>
      <c r="F37" s="289"/>
      <c r="G37" s="289"/>
      <c r="H37" s="290"/>
    </row>
    <row r="38" spans="1:8" ht="77.25" thickBot="1">
      <c r="A38" s="66" t="s">
        <v>10</v>
      </c>
      <c r="B38" s="10" t="s">
        <v>11</v>
      </c>
      <c r="C38" s="11" t="s">
        <v>12</v>
      </c>
      <c r="D38" s="11" t="s">
        <v>13</v>
      </c>
      <c r="E38" s="11" t="s">
        <v>14</v>
      </c>
      <c r="F38" s="11" t="s">
        <v>15</v>
      </c>
      <c r="G38" s="11" t="s">
        <v>16</v>
      </c>
      <c r="H38" s="12" t="s">
        <v>17</v>
      </c>
    </row>
    <row r="39" spans="1:8" ht="15.75">
      <c r="A39" s="113">
        <v>63414</v>
      </c>
      <c r="B39" s="114"/>
      <c r="C39" s="115"/>
      <c r="D39" s="116"/>
      <c r="E39" s="89"/>
      <c r="F39" s="89"/>
      <c r="G39" s="90"/>
      <c r="H39" s="91"/>
    </row>
    <row r="40" spans="1:8" ht="15.75">
      <c r="A40" s="105">
        <v>63612</v>
      </c>
      <c r="B40" s="112"/>
      <c r="C40" s="107"/>
      <c r="D40" s="117"/>
      <c r="E40" s="179">
        <v>12825000</v>
      </c>
      <c r="F40" s="98"/>
      <c r="G40" s="99"/>
      <c r="H40" s="100"/>
    </row>
    <row r="41" spans="1:8" ht="15.75">
      <c r="A41" s="105">
        <v>63622</v>
      </c>
      <c r="B41" s="112"/>
      <c r="C41" s="107"/>
      <c r="D41" s="117"/>
      <c r="E41" s="179">
        <v>230000</v>
      </c>
      <c r="F41" s="98"/>
      <c r="G41" s="99"/>
      <c r="H41" s="100"/>
    </row>
    <row r="42" spans="1:8" ht="15.75">
      <c r="A42" s="105">
        <v>63811</v>
      </c>
      <c r="B42" s="112"/>
      <c r="C42" s="107"/>
      <c r="D42" s="117"/>
      <c r="E42" s="179">
        <v>50000</v>
      </c>
      <c r="F42" s="98"/>
      <c r="G42" s="99"/>
      <c r="H42" s="100"/>
    </row>
    <row r="43" spans="1:8" ht="15.75">
      <c r="A43" s="105">
        <v>64132</v>
      </c>
      <c r="B43" s="112"/>
      <c r="C43" s="107"/>
      <c r="D43" s="117"/>
      <c r="E43" s="92"/>
      <c r="F43" s="92"/>
      <c r="G43" s="93"/>
      <c r="H43" s="94"/>
    </row>
    <row r="44" spans="1:8" ht="15.75">
      <c r="A44" s="105">
        <v>65264</v>
      </c>
      <c r="B44" s="106"/>
      <c r="C44" s="107"/>
      <c r="D44" s="107">
        <v>850353</v>
      </c>
      <c r="E44" s="92"/>
      <c r="F44" s="92"/>
      <c r="G44" s="93"/>
      <c r="H44" s="94"/>
    </row>
    <row r="45" spans="1:8" ht="15.75">
      <c r="A45" s="105">
        <v>65267</v>
      </c>
      <c r="B45" s="106"/>
      <c r="C45" s="107"/>
      <c r="D45" s="107"/>
      <c r="E45" s="92"/>
      <c r="F45" s="92"/>
      <c r="G45" s="93"/>
      <c r="H45" s="94"/>
    </row>
    <row r="46" spans="1:8" ht="13.5" customHeight="1">
      <c r="A46" s="105">
        <v>66151</v>
      </c>
      <c r="B46" s="106"/>
      <c r="C46" s="107">
        <v>137000</v>
      </c>
      <c r="D46" s="107"/>
      <c r="E46" s="92"/>
      <c r="F46" s="92"/>
      <c r="G46" s="93"/>
      <c r="H46" s="94"/>
    </row>
    <row r="47" spans="1:8" ht="13.5" customHeight="1">
      <c r="A47" s="105">
        <v>67111</v>
      </c>
      <c r="B47" s="106">
        <v>34500</v>
      </c>
      <c r="C47" s="107"/>
      <c r="D47" s="107"/>
      <c r="E47" s="107">
        <v>2236712</v>
      </c>
      <c r="F47" s="92"/>
      <c r="G47" s="93"/>
      <c r="H47" s="94"/>
    </row>
    <row r="48" spans="1:8" ht="13.5" customHeight="1">
      <c r="A48" s="105">
        <v>67121</v>
      </c>
      <c r="B48" s="106"/>
      <c r="C48" s="118"/>
      <c r="D48" s="118"/>
      <c r="E48" s="107">
        <v>349903</v>
      </c>
      <c r="F48" s="92"/>
      <c r="G48" s="93"/>
      <c r="H48" s="94"/>
    </row>
    <row r="49" spans="1:8" ht="13.5" customHeight="1">
      <c r="A49" s="105">
        <v>67141</v>
      </c>
      <c r="B49" s="106">
        <v>37781</v>
      </c>
      <c r="C49" s="118"/>
      <c r="D49" s="118"/>
      <c r="E49" s="107"/>
      <c r="F49" s="92"/>
      <c r="G49" s="93"/>
      <c r="H49" s="94"/>
    </row>
    <row r="50" spans="1:8" ht="16.5" thickBot="1">
      <c r="A50" s="108">
        <v>72111</v>
      </c>
      <c r="B50" s="109"/>
      <c r="C50" s="110"/>
      <c r="D50" s="111">
        <v>2657</v>
      </c>
      <c r="E50" s="95"/>
      <c r="F50" s="95"/>
      <c r="G50" s="96"/>
      <c r="H50" s="97"/>
    </row>
    <row r="51" spans="1:8" s="1" customFormat="1" ht="30" customHeight="1" thickBot="1">
      <c r="A51" s="13" t="s">
        <v>18</v>
      </c>
      <c r="B51" s="212">
        <f aca="true" t="shared" si="2" ref="B51:G51">SUM(B39:B50)</f>
        <v>72281</v>
      </c>
      <c r="C51" s="212">
        <f t="shared" si="2"/>
        <v>137000</v>
      </c>
      <c r="D51" s="212">
        <f t="shared" si="2"/>
        <v>853010</v>
      </c>
      <c r="E51" s="119">
        <f t="shared" si="2"/>
        <v>15691615</v>
      </c>
      <c r="F51" s="119">
        <f t="shared" si="2"/>
        <v>0</v>
      </c>
      <c r="G51" s="180">
        <f t="shared" si="2"/>
        <v>0</v>
      </c>
      <c r="H51" s="181">
        <v>0</v>
      </c>
    </row>
    <row r="52" spans="1:8" s="1" customFormat="1" ht="28.5" customHeight="1" thickBot="1">
      <c r="A52" s="13" t="s">
        <v>76</v>
      </c>
      <c r="B52" s="285">
        <f>B51+C51+D51+E51+F51+G51+H51</f>
        <v>16753906</v>
      </c>
      <c r="C52" s="286"/>
      <c r="D52" s="286"/>
      <c r="E52" s="286"/>
      <c r="F52" s="286"/>
      <c r="G52" s="286"/>
      <c r="H52" s="287"/>
    </row>
    <row r="53" spans="3:5" ht="13.5" customHeight="1">
      <c r="C53" s="18"/>
      <c r="D53" s="16"/>
      <c r="E53" s="19"/>
    </row>
    <row r="54" spans="3:5" ht="13.5" customHeight="1">
      <c r="C54" s="18"/>
      <c r="D54" s="20"/>
      <c r="E54" s="21"/>
    </row>
    <row r="55" spans="4:5" ht="13.5" customHeight="1">
      <c r="D55" s="22"/>
      <c r="E55" s="23"/>
    </row>
    <row r="56" spans="4:5" ht="13.5" customHeight="1">
      <c r="D56" s="24"/>
      <c r="E56" s="25"/>
    </row>
    <row r="57" spans="4:5" ht="13.5" customHeight="1">
      <c r="D57" s="16"/>
      <c r="E57" s="17"/>
    </row>
    <row r="58" spans="3:5" ht="28.5" customHeight="1">
      <c r="C58" s="18"/>
      <c r="D58" s="16"/>
      <c r="E58" s="26"/>
    </row>
    <row r="59" spans="3:5" ht="13.5" customHeight="1">
      <c r="C59" s="18"/>
      <c r="D59" s="16"/>
      <c r="E59" s="21"/>
    </row>
    <row r="60" spans="4:5" ht="13.5" customHeight="1">
      <c r="D60" s="16"/>
      <c r="E60" s="17"/>
    </row>
    <row r="61" spans="4:5" ht="13.5" customHeight="1">
      <c r="D61" s="16"/>
      <c r="E61" s="25"/>
    </row>
    <row r="62" spans="4:5" ht="13.5" customHeight="1">
      <c r="D62" s="16"/>
      <c r="E62" s="17"/>
    </row>
    <row r="63" spans="4:5" ht="22.5" customHeight="1">
      <c r="D63" s="16"/>
      <c r="E63" s="27"/>
    </row>
    <row r="64" spans="4:5" ht="13.5" customHeight="1">
      <c r="D64" s="22"/>
      <c r="E64" s="23"/>
    </row>
    <row r="65" spans="2:5" ht="13.5" customHeight="1">
      <c r="B65" s="18"/>
      <c r="D65" s="22"/>
      <c r="E65" s="28"/>
    </row>
    <row r="66" spans="3:5" ht="13.5" customHeight="1">
      <c r="C66" s="18"/>
      <c r="D66" s="22"/>
      <c r="E66" s="29"/>
    </row>
    <row r="67" spans="3:5" ht="13.5" customHeight="1">
      <c r="C67" s="18"/>
      <c r="D67" s="24"/>
      <c r="E67" s="21"/>
    </row>
    <row r="68" spans="4:5" ht="13.5" customHeight="1">
      <c r="D68" s="16"/>
      <c r="E68" s="17"/>
    </row>
    <row r="69" spans="2:5" ht="13.5" customHeight="1">
      <c r="B69" s="18"/>
      <c r="D69" s="16"/>
      <c r="E69" s="19"/>
    </row>
    <row r="70" spans="3:5" ht="13.5" customHeight="1">
      <c r="C70" s="18"/>
      <c r="D70" s="16"/>
      <c r="E70" s="28"/>
    </row>
    <row r="71" spans="3:5" ht="13.5" customHeight="1">
      <c r="C71" s="18"/>
      <c r="D71" s="24"/>
      <c r="E71" s="21"/>
    </row>
    <row r="72" spans="4:5" ht="13.5" customHeight="1">
      <c r="D72" s="22"/>
      <c r="E72" s="17"/>
    </row>
    <row r="73" spans="3:5" ht="13.5" customHeight="1">
      <c r="C73" s="18"/>
      <c r="D73" s="22"/>
      <c r="E73" s="28"/>
    </row>
    <row r="74" spans="4:5" ht="22.5" customHeight="1">
      <c r="D74" s="24"/>
      <c r="E74" s="27"/>
    </row>
    <row r="75" spans="4:5" ht="13.5" customHeight="1">
      <c r="D75" s="16"/>
      <c r="E75" s="17"/>
    </row>
    <row r="76" spans="4:5" ht="13.5" customHeight="1">
      <c r="D76" s="24"/>
      <c r="E76" s="21"/>
    </row>
    <row r="77" spans="4:5" ht="13.5" customHeight="1">
      <c r="D77" s="16"/>
      <c r="E77" s="17"/>
    </row>
    <row r="78" spans="4:5" ht="13.5" customHeight="1">
      <c r="D78" s="16"/>
      <c r="E78" s="17"/>
    </row>
    <row r="79" spans="1:5" ht="13.5" customHeight="1">
      <c r="A79" s="18"/>
      <c r="D79" s="30"/>
      <c r="E79" s="28"/>
    </row>
    <row r="80" spans="2:5" ht="13.5" customHeight="1">
      <c r="B80" s="18"/>
      <c r="C80" s="18"/>
      <c r="D80" s="31"/>
      <c r="E80" s="28"/>
    </row>
    <row r="81" spans="2:5" ht="13.5" customHeight="1">
      <c r="B81" s="18"/>
      <c r="C81" s="18"/>
      <c r="D81" s="31"/>
      <c r="E81" s="19"/>
    </row>
    <row r="82" spans="2:5" ht="13.5" customHeight="1">
      <c r="B82" s="18"/>
      <c r="C82" s="18"/>
      <c r="D82" s="24"/>
      <c r="E82" s="25"/>
    </row>
    <row r="83" spans="4:5" ht="12.75">
      <c r="D83" s="16"/>
      <c r="E83" s="17"/>
    </row>
    <row r="84" spans="2:5" ht="12.75">
      <c r="B84" s="18"/>
      <c r="D84" s="16"/>
      <c r="E84" s="28"/>
    </row>
    <row r="85" spans="3:5" ht="12.75">
      <c r="C85" s="18"/>
      <c r="D85" s="16"/>
      <c r="E85" s="19"/>
    </row>
    <row r="86" spans="3:5" ht="12.75">
      <c r="C86" s="18"/>
      <c r="D86" s="24"/>
      <c r="E86" s="21"/>
    </row>
    <row r="87" spans="4:5" ht="12.75">
      <c r="D87" s="16"/>
      <c r="E87" s="17"/>
    </row>
    <row r="88" spans="4:5" ht="12.75">
      <c r="D88" s="16"/>
      <c r="E88" s="17"/>
    </row>
    <row r="89" spans="4:5" ht="12.75">
      <c r="D89" s="32"/>
      <c r="E89" s="33"/>
    </row>
    <row r="90" spans="4:5" ht="12.75">
      <c r="D90" s="16"/>
      <c r="E90" s="17"/>
    </row>
    <row r="91" spans="4:5" ht="12.75">
      <c r="D91" s="16"/>
      <c r="E91" s="17"/>
    </row>
    <row r="92" spans="4:5" ht="12.75">
      <c r="D92" s="16"/>
      <c r="E92" s="17"/>
    </row>
    <row r="93" spans="4:5" ht="12.75">
      <c r="D93" s="24"/>
      <c r="E93" s="21"/>
    </row>
    <row r="94" spans="4:5" ht="12.75">
      <c r="D94" s="16"/>
      <c r="E94" s="17"/>
    </row>
    <row r="95" spans="4:5" ht="12.75">
      <c r="D95" s="24"/>
      <c r="E95" s="21"/>
    </row>
    <row r="96" spans="4:5" ht="12.75">
      <c r="D96" s="16"/>
      <c r="E96" s="17"/>
    </row>
    <row r="97" spans="4:5" ht="12.75">
      <c r="D97" s="16"/>
      <c r="E97" s="17"/>
    </row>
    <row r="98" spans="4:5" ht="12.75">
      <c r="D98" s="16"/>
      <c r="E98" s="17"/>
    </row>
    <row r="99" spans="4:5" ht="12.75">
      <c r="D99" s="16"/>
      <c r="E99" s="17"/>
    </row>
    <row r="100" spans="1:5" ht="28.5" customHeight="1">
      <c r="A100" s="34"/>
      <c r="B100" s="34"/>
      <c r="C100" s="34"/>
      <c r="D100" s="35"/>
      <c r="E100" s="36"/>
    </row>
    <row r="101" spans="3:5" ht="12.75">
      <c r="C101" s="18"/>
      <c r="D101" s="16"/>
      <c r="E101" s="19"/>
    </row>
    <row r="102" spans="4:5" ht="12.75">
      <c r="D102" s="37"/>
      <c r="E102" s="38"/>
    </row>
    <row r="103" spans="4:5" ht="12.75">
      <c r="D103" s="16"/>
      <c r="E103" s="17"/>
    </row>
    <row r="104" spans="4:5" ht="12.75">
      <c r="D104" s="32"/>
      <c r="E104" s="33"/>
    </row>
    <row r="105" spans="4:5" ht="12.75">
      <c r="D105" s="32"/>
      <c r="E105" s="33"/>
    </row>
    <row r="106" spans="4:5" ht="12.75">
      <c r="D106" s="16"/>
      <c r="E106" s="17"/>
    </row>
    <row r="107" spans="4:5" ht="12.75">
      <c r="D107" s="24"/>
      <c r="E107" s="21"/>
    </row>
    <row r="108" spans="4:5" ht="12.75">
      <c r="D108" s="16"/>
      <c r="E108" s="17"/>
    </row>
    <row r="109" spans="4:5" ht="12.75">
      <c r="D109" s="16"/>
      <c r="E109" s="17"/>
    </row>
    <row r="110" spans="4:5" ht="12.75">
      <c r="D110" s="24"/>
      <c r="E110" s="21"/>
    </row>
    <row r="111" spans="4:5" ht="12.75">
      <c r="D111" s="16"/>
      <c r="E111" s="17"/>
    </row>
    <row r="112" spans="4:5" ht="12.75">
      <c r="D112" s="32"/>
      <c r="E112" s="33"/>
    </row>
    <row r="113" spans="4:5" ht="12.75">
      <c r="D113" s="24"/>
      <c r="E113" s="38"/>
    </row>
    <row r="114" spans="4:5" ht="12.75">
      <c r="D114" s="22"/>
      <c r="E114" s="33"/>
    </row>
    <row r="115" spans="4:5" ht="12.75">
      <c r="D115" s="24"/>
      <c r="E115" s="21"/>
    </row>
    <row r="116" spans="4:5" ht="12.75">
      <c r="D116" s="16"/>
      <c r="E116" s="17"/>
    </row>
    <row r="117" spans="3:5" ht="12.75">
      <c r="C117" s="18"/>
      <c r="D117" s="16"/>
      <c r="E117" s="19"/>
    </row>
    <row r="118" spans="4:5" ht="12.75">
      <c r="D118" s="22"/>
      <c r="E118" s="21"/>
    </row>
    <row r="119" spans="4:5" ht="12.75">
      <c r="D119" s="22"/>
      <c r="E119" s="33"/>
    </row>
    <row r="120" spans="3:5" ht="12.75">
      <c r="C120" s="18"/>
      <c r="D120" s="22"/>
      <c r="E120" s="39"/>
    </row>
    <row r="121" spans="3:5" ht="12.75">
      <c r="C121" s="18"/>
      <c r="D121" s="24"/>
      <c r="E121" s="25"/>
    </row>
    <row r="122" spans="4:5" ht="12.75">
      <c r="D122" s="16"/>
      <c r="E122" s="17"/>
    </row>
    <row r="123" spans="4:5" ht="12.75">
      <c r="D123" s="37"/>
      <c r="E123" s="40"/>
    </row>
    <row r="124" spans="4:5" ht="11.25" customHeight="1">
      <c r="D124" s="32"/>
      <c r="E124" s="33"/>
    </row>
    <row r="125" spans="2:5" ht="24" customHeight="1">
      <c r="B125" s="18"/>
      <c r="D125" s="32"/>
      <c r="E125" s="41"/>
    </row>
    <row r="126" spans="3:5" ht="15" customHeight="1">
      <c r="C126" s="18"/>
      <c r="D126" s="32"/>
      <c r="E126" s="41"/>
    </row>
    <row r="127" spans="4:5" ht="11.25" customHeight="1">
      <c r="D127" s="37"/>
      <c r="E127" s="38"/>
    </row>
    <row r="128" spans="4:5" ht="12.75">
      <c r="D128" s="32"/>
      <c r="E128" s="33"/>
    </row>
    <row r="129" spans="2:5" ht="13.5" customHeight="1">
      <c r="B129" s="18"/>
      <c r="D129" s="32"/>
      <c r="E129" s="42"/>
    </row>
    <row r="130" spans="3:5" ht="12.75" customHeight="1">
      <c r="C130" s="18"/>
      <c r="D130" s="32"/>
      <c r="E130" s="19"/>
    </row>
    <row r="131" spans="3:5" ht="12.75" customHeight="1">
      <c r="C131" s="18"/>
      <c r="D131" s="24"/>
      <c r="E131" s="25"/>
    </row>
    <row r="132" spans="4:5" ht="12.75">
      <c r="D132" s="16"/>
      <c r="E132" s="17"/>
    </row>
    <row r="133" spans="3:5" ht="12.75">
      <c r="C133" s="18"/>
      <c r="D133" s="16"/>
      <c r="E133" s="39"/>
    </row>
    <row r="134" spans="4:5" ht="12.75">
      <c r="D134" s="37"/>
      <c r="E134" s="38"/>
    </row>
    <row r="135" spans="4:5" ht="12.75">
      <c r="D135" s="32"/>
      <c r="E135" s="33"/>
    </row>
    <row r="136" spans="4:5" ht="12.75">
      <c r="D136" s="16"/>
      <c r="E136" s="17"/>
    </row>
    <row r="137" spans="1:5" ht="19.5" customHeight="1">
      <c r="A137" s="43"/>
      <c r="B137" s="5"/>
      <c r="C137" s="5"/>
      <c r="D137" s="5"/>
      <c r="E137" s="28"/>
    </row>
    <row r="138" spans="1:5" ht="15" customHeight="1">
      <c r="A138" s="18"/>
      <c r="D138" s="30"/>
      <c r="E138" s="28"/>
    </row>
    <row r="139" spans="1:5" ht="12.75">
      <c r="A139" s="18"/>
      <c r="B139" s="18"/>
      <c r="D139" s="30"/>
      <c r="E139" s="19"/>
    </row>
    <row r="140" spans="3:5" ht="12.75">
      <c r="C140" s="18"/>
      <c r="D140" s="16"/>
      <c r="E140" s="28"/>
    </row>
    <row r="141" spans="4:5" ht="12.75">
      <c r="D141" s="20"/>
      <c r="E141" s="21"/>
    </row>
    <row r="142" spans="2:5" ht="12.75">
      <c r="B142" s="18"/>
      <c r="D142" s="16"/>
      <c r="E142" s="19"/>
    </row>
    <row r="143" spans="3:5" ht="12.75">
      <c r="C143" s="18"/>
      <c r="D143" s="16"/>
      <c r="E143" s="19"/>
    </row>
    <row r="144" spans="4:5" ht="12.75">
      <c r="D144" s="24"/>
      <c r="E144" s="25"/>
    </row>
    <row r="145" spans="3:5" ht="22.5" customHeight="1">
      <c r="C145" s="18"/>
      <c r="D145" s="16"/>
      <c r="E145" s="26"/>
    </row>
    <row r="146" spans="4:5" ht="12.75">
      <c r="D146" s="16"/>
      <c r="E146" s="25"/>
    </row>
    <row r="147" spans="2:5" ht="12.75">
      <c r="B147" s="18"/>
      <c r="D147" s="22"/>
      <c r="E147" s="28"/>
    </row>
    <row r="148" spans="3:5" ht="12.75">
      <c r="C148" s="18"/>
      <c r="D148" s="22"/>
      <c r="E148" s="29"/>
    </row>
    <row r="149" spans="4:5" ht="12.75">
      <c r="D149" s="24"/>
      <c r="E149" s="21"/>
    </row>
    <row r="150" spans="1:5" ht="13.5" customHeight="1">
      <c r="A150" s="18"/>
      <c r="D150" s="30"/>
      <c r="E150" s="28"/>
    </row>
    <row r="151" spans="2:5" ht="13.5" customHeight="1">
      <c r="B151" s="18"/>
      <c r="D151" s="16"/>
      <c r="E151" s="28"/>
    </row>
    <row r="152" spans="3:5" ht="13.5" customHeight="1">
      <c r="C152" s="18"/>
      <c r="D152" s="16"/>
      <c r="E152" s="19"/>
    </row>
    <row r="153" spans="3:5" ht="12.75">
      <c r="C153" s="18"/>
      <c r="D153" s="24"/>
      <c r="E153" s="21"/>
    </row>
    <row r="154" spans="3:5" ht="12.75">
      <c r="C154" s="18"/>
      <c r="D154" s="16"/>
      <c r="E154" s="19"/>
    </row>
    <row r="155" spans="4:5" ht="12.75">
      <c r="D155" s="37"/>
      <c r="E155" s="38"/>
    </row>
    <row r="156" spans="3:5" ht="12.75">
      <c r="C156" s="18"/>
      <c r="D156" s="22"/>
      <c r="E156" s="39"/>
    </row>
    <row r="157" spans="3:5" ht="12.75">
      <c r="C157" s="18"/>
      <c r="D157" s="24"/>
      <c r="E157" s="25"/>
    </row>
    <row r="158" spans="4:5" ht="12.75">
      <c r="D158" s="37"/>
      <c r="E158" s="44"/>
    </row>
    <row r="159" spans="2:5" ht="12.75">
      <c r="B159" s="18"/>
      <c r="D159" s="32"/>
      <c r="E159" s="42"/>
    </row>
    <row r="160" spans="3:5" ht="12.75">
      <c r="C160" s="18"/>
      <c r="D160" s="32"/>
      <c r="E160" s="19"/>
    </row>
    <row r="161" spans="3:5" ht="12.75">
      <c r="C161" s="18"/>
      <c r="D161" s="24"/>
      <c r="E161" s="25"/>
    </row>
    <row r="162" spans="3:5" ht="12.75">
      <c r="C162" s="18"/>
      <c r="D162" s="24"/>
      <c r="E162" s="25"/>
    </row>
    <row r="163" spans="4:5" ht="12.75">
      <c r="D163" s="16"/>
      <c r="E163" s="17"/>
    </row>
    <row r="164" spans="1:5" s="45" customFormat="1" ht="18" customHeight="1">
      <c r="A164" s="284"/>
      <c r="B164" s="284"/>
      <c r="C164" s="284"/>
      <c r="D164" s="284"/>
      <c r="E164" s="284"/>
    </row>
    <row r="165" spans="1:5" ht="28.5" customHeight="1">
      <c r="A165" s="34"/>
      <c r="B165" s="34"/>
      <c r="C165" s="34"/>
      <c r="D165" s="35"/>
      <c r="E165" s="36"/>
    </row>
    <row r="167" spans="1:5" ht="15.75">
      <c r="A167" s="47"/>
      <c r="B167" s="18"/>
      <c r="C167" s="18"/>
      <c r="D167" s="48"/>
      <c r="E167" s="4"/>
    </row>
    <row r="168" spans="1:5" ht="12.75">
      <c r="A168" s="18"/>
      <c r="B168" s="18"/>
      <c r="C168" s="18"/>
      <c r="D168" s="48"/>
      <c r="E168" s="4"/>
    </row>
    <row r="169" spans="1:5" ht="17.25" customHeight="1">
      <c r="A169" s="18"/>
      <c r="B169" s="18"/>
      <c r="C169" s="18"/>
      <c r="D169" s="48"/>
      <c r="E169" s="4"/>
    </row>
    <row r="170" spans="1:5" ht="13.5" customHeight="1">
      <c r="A170" s="18"/>
      <c r="B170" s="18"/>
      <c r="C170" s="18"/>
      <c r="D170" s="48"/>
      <c r="E170" s="4"/>
    </row>
    <row r="171" spans="1:5" ht="12.75">
      <c r="A171" s="18"/>
      <c r="B171" s="18"/>
      <c r="C171" s="18"/>
      <c r="D171" s="48"/>
      <c r="E171" s="4"/>
    </row>
    <row r="172" spans="1:3" ht="12.75">
      <c r="A172" s="18"/>
      <c r="B172" s="18"/>
      <c r="C172" s="18"/>
    </row>
    <row r="173" spans="1:5" ht="12.75">
      <c r="A173" s="18"/>
      <c r="B173" s="18"/>
      <c r="C173" s="18"/>
      <c r="D173" s="48"/>
      <c r="E173" s="4"/>
    </row>
    <row r="174" spans="1:5" ht="12.75">
      <c r="A174" s="18"/>
      <c r="B174" s="18"/>
      <c r="C174" s="18"/>
      <c r="D174" s="48"/>
      <c r="E174" s="49"/>
    </row>
    <row r="175" spans="1:5" ht="12.75">
      <c r="A175" s="18"/>
      <c r="B175" s="18"/>
      <c r="C175" s="18"/>
      <c r="D175" s="48"/>
      <c r="E175" s="4"/>
    </row>
    <row r="176" spans="1:5" ht="22.5" customHeight="1">
      <c r="A176" s="18"/>
      <c r="B176" s="18"/>
      <c r="C176" s="18"/>
      <c r="D176" s="48"/>
      <c r="E176" s="26"/>
    </row>
    <row r="177" spans="4:5" ht="22.5" customHeight="1">
      <c r="D177" s="24"/>
      <c r="E177" s="27"/>
    </row>
  </sheetData>
  <sheetProtection/>
  <mergeCells count="8">
    <mergeCell ref="A164:E164"/>
    <mergeCell ref="B52:H52"/>
    <mergeCell ref="B37:H37"/>
    <mergeCell ref="B35:H35"/>
    <mergeCell ref="A1:H1"/>
    <mergeCell ref="B18:H18"/>
    <mergeCell ref="B20:H20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8" max="8" man="1"/>
    <brk id="98" max="9" man="1"/>
    <brk id="16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4"/>
  <sheetViews>
    <sheetView tabSelected="1" workbookViewId="0" topLeftCell="A1">
      <selection activeCell="L10" sqref="L10"/>
    </sheetView>
  </sheetViews>
  <sheetFormatPr defaultColWidth="11.421875" defaultRowHeight="12.75"/>
  <cols>
    <col min="1" max="1" width="13.421875" style="61" customWidth="1"/>
    <col min="2" max="2" width="28.8515625" style="62" customWidth="1"/>
    <col min="3" max="3" width="16.00390625" style="2" customWidth="1"/>
    <col min="4" max="4" width="14.7109375" style="2" bestFit="1" customWidth="1"/>
    <col min="5" max="5" width="12.7109375" style="2" bestFit="1" customWidth="1"/>
    <col min="6" max="6" width="14.00390625" style="2" customWidth="1"/>
    <col min="7" max="7" width="16.00390625" style="2" customWidth="1"/>
    <col min="8" max="8" width="6.00390625" style="2" customWidth="1"/>
    <col min="9" max="10" width="5.57421875" style="2" customWidth="1"/>
    <col min="11" max="12" width="16.00390625" style="2" bestFit="1" customWidth="1"/>
    <col min="13" max="16384" width="11.421875" style="3" customWidth="1"/>
  </cols>
  <sheetData>
    <row r="1" spans="1:12" ht="24" customHeight="1" thickBot="1">
      <c r="A1" s="293" t="s">
        <v>64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s="4" customFormat="1" ht="154.5" customHeight="1" thickBot="1">
      <c r="A2" s="67" t="s">
        <v>19</v>
      </c>
      <c r="B2" s="68" t="s">
        <v>20</v>
      </c>
      <c r="C2" s="69" t="s">
        <v>73</v>
      </c>
      <c r="D2" s="68" t="s">
        <v>11</v>
      </c>
      <c r="E2" s="68" t="s">
        <v>12</v>
      </c>
      <c r="F2" s="68" t="s">
        <v>13</v>
      </c>
      <c r="G2" s="68" t="s">
        <v>14</v>
      </c>
      <c r="H2" s="68" t="s">
        <v>21</v>
      </c>
      <c r="I2" s="68" t="s">
        <v>16</v>
      </c>
      <c r="J2" s="68" t="s">
        <v>17</v>
      </c>
      <c r="K2" s="69" t="s">
        <v>68</v>
      </c>
      <c r="L2" s="70" t="s">
        <v>74</v>
      </c>
    </row>
    <row r="3" spans="1:12" s="4" customFormat="1" ht="37.5" customHeight="1" thickBot="1">
      <c r="A3" s="72"/>
      <c r="B3" s="71" t="s">
        <v>55</v>
      </c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2" s="4" customFormat="1" ht="48" thickBot="1">
      <c r="A4" s="239"/>
      <c r="B4" s="240" t="s">
        <v>82</v>
      </c>
      <c r="C4" s="241"/>
      <c r="D4" s="241"/>
      <c r="E4" s="241"/>
      <c r="F4" s="241"/>
      <c r="G4" s="241"/>
      <c r="H4" s="241"/>
      <c r="I4" s="241"/>
      <c r="J4" s="241"/>
      <c r="K4" s="241"/>
      <c r="L4" s="242"/>
    </row>
    <row r="5" spans="1:12" s="4" customFormat="1" ht="16.5" thickBot="1">
      <c r="A5" s="213">
        <v>3</v>
      </c>
      <c r="B5" s="214" t="s">
        <v>22</v>
      </c>
      <c r="C5" s="215">
        <f>C6+C10</f>
        <v>12692900</v>
      </c>
      <c r="D5" s="215"/>
      <c r="E5" s="215"/>
      <c r="F5" s="215"/>
      <c r="G5" s="215">
        <f>G6+G10</f>
        <v>12692900</v>
      </c>
      <c r="H5" s="215"/>
      <c r="I5" s="215"/>
      <c r="J5" s="215"/>
      <c r="K5" s="215">
        <f>K6+K10</f>
        <v>12760000</v>
      </c>
      <c r="L5" s="216">
        <f>L6+L10</f>
        <v>12825000</v>
      </c>
    </row>
    <row r="6" spans="1:12" s="4" customFormat="1" ht="15.75">
      <c r="A6" s="150">
        <v>31</v>
      </c>
      <c r="B6" s="151" t="s">
        <v>23</v>
      </c>
      <c r="C6" s="156">
        <f>G6</f>
        <v>12050500</v>
      </c>
      <c r="D6" s="152"/>
      <c r="E6" s="152"/>
      <c r="F6" s="152"/>
      <c r="G6" s="152">
        <f>G7+G8+G9</f>
        <v>12050500</v>
      </c>
      <c r="H6" s="152"/>
      <c r="I6" s="152"/>
      <c r="J6" s="152"/>
      <c r="K6" s="152">
        <f>K7+K8+K9</f>
        <v>12114000</v>
      </c>
      <c r="L6" s="152">
        <f>L7+L8+L9</f>
        <v>12174000</v>
      </c>
    </row>
    <row r="7" spans="1:12" ht="15">
      <c r="A7" s="140">
        <v>311</v>
      </c>
      <c r="B7" s="141" t="s">
        <v>24</v>
      </c>
      <c r="C7" s="142">
        <f>G7</f>
        <v>9957500</v>
      </c>
      <c r="D7" s="142"/>
      <c r="E7" s="142"/>
      <c r="F7" s="142"/>
      <c r="G7" s="142">
        <v>9957500</v>
      </c>
      <c r="H7" s="142"/>
      <c r="I7" s="142"/>
      <c r="J7" s="142"/>
      <c r="K7" s="138">
        <v>10010000</v>
      </c>
      <c r="L7" s="139">
        <v>10060000</v>
      </c>
    </row>
    <row r="8" spans="1:12" ht="30">
      <c r="A8" s="140">
        <v>312</v>
      </c>
      <c r="B8" s="141" t="s">
        <v>25</v>
      </c>
      <c r="C8" s="142">
        <f>G8</f>
        <v>383000</v>
      </c>
      <c r="D8" s="142"/>
      <c r="E8" s="142"/>
      <c r="F8" s="142"/>
      <c r="G8" s="142">
        <v>383000</v>
      </c>
      <c r="H8" s="142"/>
      <c r="I8" s="142"/>
      <c r="J8" s="142"/>
      <c r="K8" s="138">
        <v>385000</v>
      </c>
      <c r="L8" s="139">
        <v>386500</v>
      </c>
    </row>
    <row r="9" spans="1:12" ht="15">
      <c r="A9" s="140">
        <v>313</v>
      </c>
      <c r="B9" s="141" t="s">
        <v>26</v>
      </c>
      <c r="C9" s="142">
        <f>G9</f>
        <v>1710000</v>
      </c>
      <c r="D9" s="142"/>
      <c r="E9" s="142"/>
      <c r="F9" s="142"/>
      <c r="G9" s="142">
        <v>1710000</v>
      </c>
      <c r="H9" s="142"/>
      <c r="I9" s="142"/>
      <c r="J9" s="142"/>
      <c r="K9" s="138">
        <v>1719000</v>
      </c>
      <c r="L9" s="139">
        <v>1727500</v>
      </c>
    </row>
    <row r="10" spans="1:12" s="4" customFormat="1" ht="15.75">
      <c r="A10" s="154">
        <v>32</v>
      </c>
      <c r="B10" s="155" t="s">
        <v>27</v>
      </c>
      <c r="C10" s="156">
        <f>C14+C11+C12+C13</f>
        <v>642400</v>
      </c>
      <c r="D10" s="156"/>
      <c r="E10" s="156"/>
      <c r="F10" s="156"/>
      <c r="G10" s="156">
        <f>G11+G14+G12+G13</f>
        <v>642400</v>
      </c>
      <c r="H10" s="156"/>
      <c r="I10" s="156"/>
      <c r="J10" s="156"/>
      <c r="K10" s="152">
        <f>K11+K12+K13+K14</f>
        <v>646000</v>
      </c>
      <c r="L10" s="152">
        <f>L11+L12+L13+L14</f>
        <v>651000</v>
      </c>
    </row>
    <row r="11" spans="1:12" s="4" customFormat="1" ht="30">
      <c r="A11" s="140">
        <v>321</v>
      </c>
      <c r="B11" s="141" t="s">
        <v>28</v>
      </c>
      <c r="C11" s="142">
        <f>G11</f>
        <v>530000</v>
      </c>
      <c r="D11" s="142"/>
      <c r="E11" s="142"/>
      <c r="F11" s="142"/>
      <c r="G11" s="142">
        <v>530000</v>
      </c>
      <c r="H11" s="142"/>
      <c r="I11" s="142"/>
      <c r="J11" s="142"/>
      <c r="K11" s="138">
        <v>532750</v>
      </c>
      <c r="L11" s="139">
        <v>536000</v>
      </c>
    </row>
    <row r="12" spans="1:12" s="4" customFormat="1" ht="30">
      <c r="A12" s="140">
        <v>322</v>
      </c>
      <c r="B12" s="141" t="s">
        <v>29</v>
      </c>
      <c r="C12" s="142">
        <f>G12</f>
        <v>20400</v>
      </c>
      <c r="D12" s="142"/>
      <c r="E12" s="142"/>
      <c r="F12" s="142"/>
      <c r="G12" s="142">
        <v>20400</v>
      </c>
      <c r="H12" s="142"/>
      <c r="I12" s="142"/>
      <c r="J12" s="142"/>
      <c r="K12" s="138">
        <v>20500</v>
      </c>
      <c r="L12" s="139">
        <v>21000</v>
      </c>
    </row>
    <row r="13" spans="1:12" s="4" customFormat="1" ht="15">
      <c r="A13" s="140">
        <v>323</v>
      </c>
      <c r="B13" s="141" t="s">
        <v>30</v>
      </c>
      <c r="C13" s="142">
        <f>G13</f>
        <v>50000</v>
      </c>
      <c r="D13" s="142"/>
      <c r="E13" s="142"/>
      <c r="F13" s="142"/>
      <c r="G13" s="142">
        <v>50000</v>
      </c>
      <c r="H13" s="142"/>
      <c r="I13" s="142"/>
      <c r="J13" s="142"/>
      <c r="K13" s="138">
        <v>50250</v>
      </c>
      <c r="L13" s="139">
        <v>51000</v>
      </c>
    </row>
    <row r="14" spans="1:12" ht="30.75" customHeight="1" thickBot="1">
      <c r="A14" s="173">
        <v>329</v>
      </c>
      <c r="B14" s="174" t="s">
        <v>31</v>
      </c>
      <c r="C14" s="175">
        <f>G14</f>
        <v>42000</v>
      </c>
      <c r="D14" s="175"/>
      <c r="E14" s="175"/>
      <c r="F14" s="175"/>
      <c r="G14" s="175">
        <v>42000</v>
      </c>
      <c r="H14" s="175"/>
      <c r="I14" s="175"/>
      <c r="J14" s="175"/>
      <c r="K14" s="138">
        <v>42500</v>
      </c>
      <c r="L14" s="139">
        <v>43000</v>
      </c>
    </row>
    <row r="15" spans="1:12" ht="30.75" customHeight="1" thickBot="1">
      <c r="A15" s="243"/>
      <c r="B15" s="244" t="s">
        <v>79</v>
      </c>
      <c r="C15" s="245"/>
      <c r="D15" s="245"/>
      <c r="E15" s="245"/>
      <c r="F15" s="245"/>
      <c r="G15" s="245"/>
      <c r="H15" s="245"/>
      <c r="I15" s="245"/>
      <c r="J15" s="245"/>
      <c r="K15" s="245"/>
      <c r="L15" s="246"/>
    </row>
    <row r="16" spans="1:12" ht="46.5" thickBot="1">
      <c r="A16" s="167" t="s">
        <v>92</v>
      </c>
      <c r="B16" s="251" t="s">
        <v>91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7"/>
    </row>
    <row r="17" spans="1:12" ht="16.5" thickBot="1">
      <c r="A17" s="213">
        <v>3</v>
      </c>
      <c r="B17" s="214" t="s">
        <v>22</v>
      </c>
      <c r="C17" s="215">
        <f>C18+C22</f>
        <v>9500</v>
      </c>
      <c r="D17" s="215">
        <f>D18+D22</f>
        <v>9500</v>
      </c>
      <c r="E17" s="215"/>
      <c r="F17" s="215"/>
      <c r="G17" s="215"/>
      <c r="H17" s="215"/>
      <c r="I17" s="215"/>
      <c r="J17" s="215"/>
      <c r="K17" s="215">
        <f>K18+K22</f>
        <v>9500</v>
      </c>
      <c r="L17" s="216">
        <f>L18+L22</f>
        <v>9500</v>
      </c>
    </row>
    <row r="18" spans="1:12" ht="15.75">
      <c r="A18" s="150">
        <v>31</v>
      </c>
      <c r="B18" s="151" t="s">
        <v>23</v>
      </c>
      <c r="C18" s="156">
        <f>G18</f>
        <v>0</v>
      </c>
      <c r="D18" s="152">
        <f>D19+D20+D21</f>
        <v>0</v>
      </c>
      <c r="E18" s="152"/>
      <c r="F18" s="152"/>
      <c r="G18" s="152"/>
      <c r="H18" s="152"/>
      <c r="I18" s="152"/>
      <c r="J18" s="152"/>
      <c r="K18" s="152">
        <f>K19+K20+K21</f>
        <v>0</v>
      </c>
      <c r="L18" s="153">
        <f>L19+L20+L21</f>
        <v>0</v>
      </c>
    </row>
    <row r="19" spans="1:12" ht="15">
      <c r="A19" s="140">
        <v>311</v>
      </c>
      <c r="B19" s="141" t="s">
        <v>24</v>
      </c>
      <c r="C19" s="142">
        <f>D19</f>
        <v>0</v>
      </c>
      <c r="D19" s="142">
        <v>0</v>
      </c>
      <c r="E19" s="142"/>
      <c r="F19" s="142"/>
      <c r="G19" s="142"/>
      <c r="H19" s="142"/>
      <c r="I19" s="142"/>
      <c r="J19" s="142"/>
      <c r="K19" s="138">
        <f>C19</f>
        <v>0</v>
      </c>
      <c r="L19" s="139">
        <f>K19</f>
        <v>0</v>
      </c>
    </row>
    <row r="20" spans="1:12" ht="30">
      <c r="A20" s="140">
        <v>312</v>
      </c>
      <c r="B20" s="141" t="s">
        <v>25</v>
      </c>
      <c r="C20" s="142">
        <f>D20</f>
        <v>0</v>
      </c>
      <c r="D20" s="142">
        <v>0</v>
      </c>
      <c r="E20" s="142"/>
      <c r="F20" s="142"/>
      <c r="G20" s="142"/>
      <c r="H20" s="142"/>
      <c r="I20" s="142"/>
      <c r="J20" s="142"/>
      <c r="K20" s="138">
        <f>C20</f>
        <v>0</v>
      </c>
      <c r="L20" s="139">
        <f>K20</f>
        <v>0</v>
      </c>
    </row>
    <row r="21" spans="1:12" ht="15">
      <c r="A21" s="140">
        <v>313</v>
      </c>
      <c r="B21" s="141" t="s">
        <v>26</v>
      </c>
      <c r="C21" s="142">
        <f>D21</f>
        <v>0</v>
      </c>
      <c r="D21" s="142">
        <v>0</v>
      </c>
      <c r="E21" s="142"/>
      <c r="F21" s="142"/>
      <c r="G21" s="142"/>
      <c r="H21" s="142"/>
      <c r="I21" s="142"/>
      <c r="J21" s="142"/>
      <c r="K21" s="138">
        <f>C21</f>
        <v>0</v>
      </c>
      <c r="L21" s="139">
        <f>K21</f>
        <v>0</v>
      </c>
    </row>
    <row r="22" spans="1:12" ht="20.25" customHeight="1">
      <c r="A22" s="154">
        <v>32</v>
      </c>
      <c r="B22" s="155" t="s">
        <v>27</v>
      </c>
      <c r="C22" s="156">
        <f>C26+C23+C24+C25</f>
        <v>9500</v>
      </c>
      <c r="D22" s="156">
        <f>D23+D24+D25+D26</f>
        <v>9500</v>
      </c>
      <c r="E22" s="156"/>
      <c r="F22" s="156"/>
      <c r="G22" s="156"/>
      <c r="H22" s="156"/>
      <c r="I22" s="156"/>
      <c r="J22" s="156"/>
      <c r="K22" s="156">
        <f>K26+K23+K24+K25</f>
        <v>9500</v>
      </c>
      <c r="L22" s="157">
        <f>L26+L23+L24+L25</f>
        <v>9500</v>
      </c>
    </row>
    <row r="23" spans="1:12" ht="30">
      <c r="A23" s="140">
        <v>321</v>
      </c>
      <c r="B23" s="141" t="s">
        <v>28</v>
      </c>
      <c r="C23" s="142">
        <f>D23</f>
        <v>0</v>
      </c>
      <c r="D23" s="142">
        <v>0</v>
      </c>
      <c r="E23" s="142"/>
      <c r="F23" s="142"/>
      <c r="G23" s="142"/>
      <c r="H23" s="142"/>
      <c r="I23" s="142"/>
      <c r="J23" s="142"/>
      <c r="K23" s="142">
        <f>C23</f>
        <v>0</v>
      </c>
      <c r="L23" s="143">
        <f>K23</f>
        <v>0</v>
      </c>
    </row>
    <row r="24" spans="1:12" ht="30">
      <c r="A24" s="140">
        <v>322</v>
      </c>
      <c r="B24" s="141" t="s">
        <v>29</v>
      </c>
      <c r="C24" s="142">
        <f>D24</f>
        <v>0</v>
      </c>
      <c r="D24" s="142">
        <v>0</v>
      </c>
      <c r="E24" s="142"/>
      <c r="F24" s="142"/>
      <c r="G24" s="142"/>
      <c r="H24" s="142"/>
      <c r="I24" s="142"/>
      <c r="J24" s="142"/>
      <c r="K24" s="142">
        <f>C24</f>
        <v>0</v>
      </c>
      <c r="L24" s="143">
        <f>K24</f>
        <v>0</v>
      </c>
    </row>
    <row r="25" spans="1:12" s="4" customFormat="1" ht="15">
      <c r="A25" s="140">
        <v>323</v>
      </c>
      <c r="B25" s="141" t="s">
        <v>30</v>
      </c>
      <c r="C25" s="142">
        <f>D25</f>
        <v>0</v>
      </c>
      <c r="D25" s="142">
        <v>0</v>
      </c>
      <c r="E25" s="142"/>
      <c r="F25" s="142"/>
      <c r="G25" s="142"/>
      <c r="H25" s="142"/>
      <c r="I25" s="142"/>
      <c r="J25" s="142"/>
      <c r="K25" s="142">
        <f>C25</f>
        <v>0</v>
      </c>
      <c r="L25" s="143">
        <f>K25</f>
        <v>0</v>
      </c>
    </row>
    <row r="26" spans="1:12" s="4" customFormat="1" ht="30.75" thickBot="1">
      <c r="A26" s="173">
        <v>329</v>
      </c>
      <c r="B26" s="174" t="s">
        <v>31</v>
      </c>
      <c r="C26" s="175">
        <f>D26</f>
        <v>9500</v>
      </c>
      <c r="D26" s="175">
        <v>9500</v>
      </c>
      <c r="E26" s="175"/>
      <c r="F26" s="175"/>
      <c r="G26" s="175"/>
      <c r="H26" s="175"/>
      <c r="I26" s="175"/>
      <c r="J26" s="175"/>
      <c r="K26" s="175">
        <f>C26</f>
        <v>9500</v>
      </c>
      <c r="L26" s="178">
        <f>K26</f>
        <v>9500</v>
      </c>
    </row>
    <row r="27" spans="1:12" s="4" customFormat="1" ht="23.25" customHeight="1" thickBot="1">
      <c r="A27" s="247"/>
      <c r="B27" s="248" t="s">
        <v>87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50"/>
    </row>
    <row r="28" spans="1:12" s="4" customFormat="1" ht="48" thickBot="1">
      <c r="A28" s="217">
        <v>4</v>
      </c>
      <c r="B28" s="218" t="s">
        <v>83</v>
      </c>
      <c r="C28" s="215">
        <f>C29</f>
        <v>37781.4</v>
      </c>
      <c r="D28" s="215">
        <f>D29</f>
        <v>37781.4</v>
      </c>
      <c r="E28" s="215"/>
      <c r="F28" s="215"/>
      <c r="G28" s="215"/>
      <c r="H28" s="215"/>
      <c r="I28" s="215"/>
      <c r="J28" s="215"/>
      <c r="K28" s="215">
        <f aca="true" t="shared" si="0" ref="K28:K33">C28</f>
        <v>37781.4</v>
      </c>
      <c r="L28" s="216">
        <f aca="true" t="shared" si="1" ref="L28:L33">K28</f>
        <v>37781.4</v>
      </c>
    </row>
    <row r="29" spans="1:12" s="4" customFormat="1" ht="47.25">
      <c r="A29" s="77">
        <v>42</v>
      </c>
      <c r="B29" s="78" t="s">
        <v>35</v>
      </c>
      <c r="C29" s="152">
        <f>D29</f>
        <v>37781.4</v>
      </c>
      <c r="D29" s="152">
        <f>D30+D31+D32+D33</f>
        <v>37781.4</v>
      </c>
      <c r="E29" s="152"/>
      <c r="F29" s="152"/>
      <c r="G29" s="152"/>
      <c r="H29" s="152"/>
      <c r="I29" s="152"/>
      <c r="J29" s="152"/>
      <c r="K29" s="152">
        <f t="shared" si="0"/>
        <v>37781.4</v>
      </c>
      <c r="L29" s="153">
        <f t="shared" si="1"/>
        <v>37781.4</v>
      </c>
    </row>
    <row r="30" spans="1:12" ht="15">
      <c r="A30" s="184">
        <v>421</v>
      </c>
      <c r="B30" s="185" t="s">
        <v>45</v>
      </c>
      <c r="C30" s="142">
        <f>D30</f>
        <v>0</v>
      </c>
      <c r="D30" s="142">
        <v>0</v>
      </c>
      <c r="E30" s="142"/>
      <c r="F30" s="142"/>
      <c r="G30" s="142"/>
      <c r="H30" s="142"/>
      <c r="I30" s="142"/>
      <c r="J30" s="142"/>
      <c r="K30" s="142">
        <f t="shared" si="0"/>
        <v>0</v>
      </c>
      <c r="L30" s="143">
        <f t="shared" si="1"/>
        <v>0</v>
      </c>
    </row>
    <row r="31" spans="1:12" ht="15">
      <c r="A31" s="184">
        <v>422</v>
      </c>
      <c r="B31" s="185" t="s">
        <v>34</v>
      </c>
      <c r="C31" s="142">
        <f>D31</f>
        <v>0</v>
      </c>
      <c r="D31" s="142">
        <v>0</v>
      </c>
      <c r="E31" s="142"/>
      <c r="F31" s="142"/>
      <c r="G31" s="142"/>
      <c r="H31" s="142"/>
      <c r="I31" s="142"/>
      <c r="J31" s="142"/>
      <c r="K31" s="142">
        <f t="shared" si="0"/>
        <v>0</v>
      </c>
      <c r="L31" s="143">
        <f t="shared" si="1"/>
        <v>0</v>
      </c>
    </row>
    <row r="32" spans="1:12" ht="15">
      <c r="A32" s="184">
        <v>423</v>
      </c>
      <c r="B32" s="185" t="s">
        <v>80</v>
      </c>
      <c r="C32" s="142">
        <f>D32</f>
        <v>37781.4</v>
      </c>
      <c r="D32" s="142">
        <v>37781.4</v>
      </c>
      <c r="E32" s="142"/>
      <c r="F32" s="142"/>
      <c r="G32" s="142"/>
      <c r="H32" s="142"/>
      <c r="I32" s="142"/>
      <c r="J32" s="142"/>
      <c r="K32" s="142">
        <f t="shared" si="0"/>
        <v>37781.4</v>
      </c>
      <c r="L32" s="143">
        <f t="shared" si="1"/>
        <v>37781.4</v>
      </c>
    </row>
    <row r="33" spans="1:12" ht="30">
      <c r="A33" s="184">
        <v>424</v>
      </c>
      <c r="B33" s="185" t="s">
        <v>36</v>
      </c>
      <c r="C33" s="142">
        <f>G33</f>
        <v>0</v>
      </c>
      <c r="D33" s="142">
        <v>0</v>
      </c>
      <c r="E33" s="142"/>
      <c r="F33" s="142"/>
      <c r="G33" s="142"/>
      <c r="H33" s="142"/>
      <c r="I33" s="142"/>
      <c r="J33" s="142"/>
      <c r="K33" s="142">
        <f t="shared" si="0"/>
        <v>0</v>
      </c>
      <c r="L33" s="143">
        <f t="shared" si="1"/>
        <v>0</v>
      </c>
    </row>
    <row r="34" spans="1:12" s="4" customFormat="1" ht="15.75" thickBot="1">
      <c r="A34" s="165"/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4"/>
    </row>
    <row r="35" spans="1:12" ht="51" customHeight="1" thickBot="1">
      <c r="A35" s="167" t="s">
        <v>93</v>
      </c>
      <c r="B35" s="251" t="s">
        <v>81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7"/>
    </row>
    <row r="36" spans="1:12" ht="48" thickBot="1">
      <c r="A36" s="217">
        <v>4</v>
      </c>
      <c r="B36" s="218" t="s">
        <v>58</v>
      </c>
      <c r="C36" s="215">
        <f>G36</f>
        <v>230000</v>
      </c>
      <c r="D36" s="215"/>
      <c r="E36" s="215"/>
      <c r="F36" s="215"/>
      <c r="G36" s="215">
        <f>G37</f>
        <v>230000</v>
      </c>
      <c r="H36" s="215"/>
      <c r="I36" s="215"/>
      <c r="J36" s="215"/>
      <c r="K36" s="215">
        <f>C36</f>
        <v>230000</v>
      </c>
      <c r="L36" s="216">
        <f>K36</f>
        <v>230000</v>
      </c>
    </row>
    <row r="37" spans="1:12" ht="47.25">
      <c r="A37" s="77">
        <v>42</v>
      </c>
      <c r="B37" s="78" t="s">
        <v>35</v>
      </c>
      <c r="C37" s="152">
        <f>G37</f>
        <v>230000</v>
      </c>
      <c r="D37" s="152"/>
      <c r="E37" s="152"/>
      <c r="F37" s="152"/>
      <c r="G37" s="152">
        <f>G38+G39+G40</f>
        <v>230000</v>
      </c>
      <c r="H37" s="152"/>
      <c r="I37" s="152"/>
      <c r="J37" s="152"/>
      <c r="K37" s="152">
        <f>C37</f>
        <v>230000</v>
      </c>
      <c r="L37" s="153">
        <f>K37</f>
        <v>230000</v>
      </c>
    </row>
    <row r="38" spans="1:12" ht="15">
      <c r="A38" s="184">
        <v>421</v>
      </c>
      <c r="B38" s="185" t="s">
        <v>45</v>
      </c>
      <c r="C38" s="142">
        <f>G38</f>
        <v>0</v>
      </c>
      <c r="D38" s="142"/>
      <c r="E38" s="142"/>
      <c r="F38" s="142"/>
      <c r="G38" s="142">
        <v>0</v>
      </c>
      <c r="H38" s="142"/>
      <c r="I38" s="142"/>
      <c r="J38" s="142"/>
      <c r="K38" s="142">
        <f>C38</f>
        <v>0</v>
      </c>
      <c r="L38" s="143">
        <f>K38</f>
        <v>0</v>
      </c>
    </row>
    <row r="39" spans="1:12" ht="15">
      <c r="A39" s="184">
        <v>422</v>
      </c>
      <c r="B39" s="185" t="s">
        <v>34</v>
      </c>
      <c r="C39" s="142">
        <f>G39</f>
        <v>0</v>
      </c>
      <c r="D39" s="142"/>
      <c r="E39" s="142"/>
      <c r="F39" s="142"/>
      <c r="G39" s="142">
        <v>0</v>
      </c>
      <c r="H39" s="142"/>
      <c r="I39" s="142"/>
      <c r="J39" s="142"/>
      <c r="K39" s="142">
        <f>C39</f>
        <v>0</v>
      </c>
      <c r="L39" s="143">
        <f>K39</f>
        <v>0</v>
      </c>
    </row>
    <row r="40" spans="1:12" s="4" customFormat="1" ht="30">
      <c r="A40" s="184">
        <v>424</v>
      </c>
      <c r="B40" s="185" t="s">
        <v>36</v>
      </c>
      <c r="C40" s="142">
        <f>G40</f>
        <v>230000</v>
      </c>
      <c r="D40" s="142"/>
      <c r="E40" s="142"/>
      <c r="F40" s="142"/>
      <c r="G40" s="142">
        <v>230000</v>
      </c>
      <c r="H40" s="142"/>
      <c r="I40" s="142"/>
      <c r="J40" s="142"/>
      <c r="K40" s="142">
        <f>C40</f>
        <v>230000</v>
      </c>
      <c r="L40" s="143">
        <f>K40</f>
        <v>230000</v>
      </c>
    </row>
    <row r="41" spans="1:12" s="4" customFormat="1" ht="15.75" thickBot="1">
      <c r="A41" s="165"/>
      <c r="B41" s="162"/>
      <c r="C41" s="163"/>
      <c r="D41" s="163"/>
      <c r="E41" s="163"/>
      <c r="F41" s="163"/>
      <c r="G41" s="163"/>
      <c r="H41" s="163"/>
      <c r="I41" s="163"/>
      <c r="J41" s="163"/>
      <c r="K41" s="163"/>
      <c r="L41" s="164"/>
    </row>
    <row r="42" spans="1:12" s="4" customFormat="1" ht="16.5" thickBot="1">
      <c r="A42" s="144" t="s">
        <v>40</v>
      </c>
      <c r="B42" s="145" t="s">
        <v>49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5"/>
    </row>
    <row r="43" spans="1:12" s="4" customFormat="1" ht="48" thickBot="1">
      <c r="A43" s="144" t="s">
        <v>53</v>
      </c>
      <c r="B43" s="145" t="s">
        <v>56</v>
      </c>
      <c r="C43" s="133"/>
      <c r="D43" s="133"/>
      <c r="E43" s="133"/>
      <c r="F43" s="133"/>
      <c r="G43" s="133"/>
      <c r="H43" s="133"/>
      <c r="I43" s="133"/>
      <c r="J43" s="134"/>
      <c r="K43" s="133"/>
      <c r="L43" s="135"/>
    </row>
    <row r="44" spans="1:12" s="4" customFormat="1" ht="48" thickBot="1">
      <c r="A44" s="167"/>
      <c r="B44" s="132" t="s">
        <v>54</v>
      </c>
      <c r="C44" s="73"/>
      <c r="D44" s="73"/>
      <c r="E44" s="73"/>
      <c r="F44" s="73"/>
      <c r="G44" s="73"/>
      <c r="H44" s="73"/>
      <c r="I44" s="73"/>
      <c r="J44" s="73"/>
      <c r="K44" s="73"/>
      <c r="L44" s="74"/>
    </row>
    <row r="45" spans="1:12" ht="32.25" thickBot="1">
      <c r="A45" s="167" t="s">
        <v>84</v>
      </c>
      <c r="B45" s="166" t="s">
        <v>42</v>
      </c>
      <c r="C45" s="75"/>
      <c r="D45" s="75"/>
      <c r="E45" s="75"/>
      <c r="F45" s="75"/>
      <c r="G45" s="75"/>
      <c r="H45" s="75"/>
      <c r="I45" s="75"/>
      <c r="J45" s="75"/>
      <c r="K45" s="75"/>
      <c r="L45" s="103"/>
    </row>
    <row r="46" spans="1:12" ht="19.5" customHeight="1" thickBot="1">
      <c r="A46" s="217">
        <v>3</v>
      </c>
      <c r="B46" s="218" t="s">
        <v>22</v>
      </c>
      <c r="C46" s="219">
        <f>C47+C51+C57</f>
        <v>99350</v>
      </c>
      <c r="D46" s="219"/>
      <c r="E46" s="219">
        <f>E47+E51+E57</f>
        <v>99350</v>
      </c>
      <c r="F46" s="219"/>
      <c r="G46" s="219"/>
      <c r="H46" s="219"/>
      <c r="I46" s="219"/>
      <c r="J46" s="220"/>
      <c r="K46" s="219">
        <f>K47+K51+K57</f>
        <v>99350</v>
      </c>
      <c r="L46" s="221">
        <f>L47+L51+L57</f>
        <v>99350</v>
      </c>
    </row>
    <row r="47" spans="1:12" ht="15.75">
      <c r="A47" s="77">
        <v>31</v>
      </c>
      <c r="B47" s="78" t="s">
        <v>23</v>
      </c>
      <c r="C47" s="79">
        <f>SUM(C48:C50)</f>
        <v>0</v>
      </c>
      <c r="D47" s="79"/>
      <c r="E47" s="79">
        <f>C47</f>
        <v>0</v>
      </c>
      <c r="F47" s="79"/>
      <c r="G47" s="79"/>
      <c r="H47" s="79"/>
      <c r="I47" s="79"/>
      <c r="J47" s="79"/>
      <c r="K47" s="79">
        <f aca="true" t="shared" si="2" ref="K47:K57">E47</f>
        <v>0</v>
      </c>
      <c r="L47" s="80">
        <f aca="true" t="shared" si="3" ref="L47:L57">K47</f>
        <v>0</v>
      </c>
    </row>
    <row r="48" spans="1:12" ht="15">
      <c r="A48" s="184">
        <v>311</v>
      </c>
      <c r="B48" s="185" t="s">
        <v>24</v>
      </c>
      <c r="C48" s="186">
        <v>0</v>
      </c>
      <c r="D48" s="186"/>
      <c r="E48" s="186">
        <f>C48</f>
        <v>0</v>
      </c>
      <c r="F48" s="186"/>
      <c r="G48" s="186"/>
      <c r="H48" s="186"/>
      <c r="I48" s="186"/>
      <c r="J48" s="186"/>
      <c r="K48" s="186">
        <f t="shared" si="2"/>
        <v>0</v>
      </c>
      <c r="L48" s="187">
        <f t="shared" si="3"/>
        <v>0</v>
      </c>
    </row>
    <row r="49" spans="1:12" s="4" customFormat="1" ht="31.5" customHeight="1">
      <c r="A49" s="184">
        <v>312</v>
      </c>
      <c r="B49" s="185" t="s">
        <v>25</v>
      </c>
      <c r="C49" s="186">
        <v>0</v>
      </c>
      <c r="D49" s="186"/>
      <c r="E49" s="186">
        <f>C49</f>
        <v>0</v>
      </c>
      <c r="F49" s="186"/>
      <c r="G49" s="186"/>
      <c r="H49" s="186"/>
      <c r="I49" s="186"/>
      <c r="J49" s="186"/>
      <c r="K49" s="186">
        <f t="shared" si="2"/>
        <v>0</v>
      </c>
      <c r="L49" s="187">
        <f t="shared" si="3"/>
        <v>0</v>
      </c>
    </row>
    <row r="50" spans="1:12" s="4" customFormat="1" ht="15">
      <c r="A50" s="184">
        <v>313</v>
      </c>
      <c r="B50" s="185" t="s">
        <v>26</v>
      </c>
      <c r="C50" s="186">
        <v>0</v>
      </c>
      <c r="D50" s="186"/>
      <c r="E50" s="186">
        <f>C50</f>
        <v>0</v>
      </c>
      <c r="F50" s="186"/>
      <c r="G50" s="186"/>
      <c r="H50" s="186"/>
      <c r="I50" s="186"/>
      <c r="J50" s="186"/>
      <c r="K50" s="186">
        <f t="shared" si="2"/>
        <v>0</v>
      </c>
      <c r="L50" s="187">
        <f t="shared" si="3"/>
        <v>0</v>
      </c>
    </row>
    <row r="51" spans="1:12" s="4" customFormat="1" ht="15.75">
      <c r="A51" s="81">
        <v>32</v>
      </c>
      <c r="B51" s="82" t="s">
        <v>27</v>
      </c>
      <c r="C51" s="83">
        <f>SUM(C52:C56)</f>
        <v>98850</v>
      </c>
      <c r="D51" s="83"/>
      <c r="E51" s="83">
        <f>E52+E53+E54+E55+E56</f>
        <v>98850</v>
      </c>
      <c r="F51" s="83"/>
      <c r="G51" s="83"/>
      <c r="H51" s="83"/>
      <c r="I51" s="83"/>
      <c r="J51" s="83"/>
      <c r="K51" s="83">
        <f>K52+K53+K54+K55+K56</f>
        <v>98850</v>
      </c>
      <c r="L51" s="101">
        <f>L52+L53+L54+L55+L56</f>
        <v>98850</v>
      </c>
    </row>
    <row r="52" spans="1:12" s="4" customFormat="1" ht="30">
      <c r="A52" s="184">
        <v>321</v>
      </c>
      <c r="B52" s="185" t="s">
        <v>28</v>
      </c>
      <c r="C52" s="186">
        <f>E52</f>
        <v>5000</v>
      </c>
      <c r="D52" s="186"/>
      <c r="E52" s="186">
        <v>5000</v>
      </c>
      <c r="F52" s="186"/>
      <c r="G52" s="186"/>
      <c r="H52" s="186"/>
      <c r="I52" s="186"/>
      <c r="J52" s="186"/>
      <c r="K52" s="186">
        <f t="shared" si="2"/>
        <v>5000</v>
      </c>
      <c r="L52" s="187">
        <f t="shared" si="3"/>
        <v>5000</v>
      </c>
    </row>
    <row r="53" spans="1:12" ht="30">
      <c r="A53" s="184">
        <v>322</v>
      </c>
      <c r="B53" s="185" t="s">
        <v>29</v>
      </c>
      <c r="C53" s="186">
        <f>E53</f>
        <v>44300</v>
      </c>
      <c r="D53" s="186"/>
      <c r="E53" s="186">
        <v>44300</v>
      </c>
      <c r="F53" s="186"/>
      <c r="G53" s="186"/>
      <c r="H53" s="186"/>
      <c r="I53" s="186"/>
      <c r="J53" s="186"/>
      <c r="K53" s="186">
        <f>C53</f>
        <v>44300</v>
      </c>
      <c r="L53" s="187">
        <f t="shared" si="3"/>
        <v>44300</v>
      </c>
    </row>
    <row r="54" spans="1:12" ht="15">
      <c r="A54" s="184">
        <v>323</v>
      </c>
      <c r="B54" s="185" t="s">
        <v>30</v>
      </c>
      <c r="C54" s="186">
        <f>E54</f>
        <v>39550</v>
      </c>
      <c r="D54" s="186"/>
      <c r="E54" s="186">
        <v>39550</v>
      </c>
      <c r="F54" s="186"/>
      <c r="G54" s="186"/>
      <c r="H54" s="186"/>
      <c r="I54" s="186"/>
      <c r="J54" s="186"/>
      <c r="K54" s="186">
        <f t="shared" si="2"/>
        <v>39550</v>
      </c>
      <c r="L54" s="187">
        <f t="shared" si="3"/>
        <v>39550</v>
      </c>
    </row>
    <row r="55" spans="1:12" ht="30">
      <c r="A55" s="188">
        <v>324</v>
      </c>
      <c r="B55" s="189" t="s">
        <v>52</v>
      </c>
      <c r="C55" s="186">
        <f>E55</f>
        <v>0</v>
      </c>
      <c r="D55" s="186"/>
      <c r="E55" s="186">
        <v>0</v>
      </c>
      <c r="F55" s="186"/>
      <c r="G55" s="186"/>
      <c r="H55" s="186"/>
      <c r="I55" s="186"/>
      <c r="J55" s="186"/>
      <c r="K55" s="186">
        <f t="shared" si="2"/>
        <v>0</v>
      </c>
      <c r="L55" s="187">
        <f t="shared" si="3"/>
        <v>0</v>
      </c>
    </row>
    <row r="56" spans="1:12" ht="30">
      <c r="A56" s="184">
        <v>329</v>
      </c>
      <c r="B56" s="185" t="s">
        <v>31</v>
      </c>
      <c r="C56" s="186">
        <f>E56</f>
        <v>10000</v>
      </c>
      <c r="D56" s="186"/>
      <c r="E56" s="186">
        <v>10000</v>
      </c>
      <c r="F56" s="186"/>
      <c r="G56" s="186"/>
      <c r="H56" s="186"/>
      <c r="I56" s="186"/>
      <c r="J56" s="186"/>
      <c r="K56" s="186">
        <f t="shared" si="2"/>
        <v>10000</v>
      </c>
      <c r="L56" s="187">
        <f t="shared" si="3"/>
        <v>10000</v>
      </c>
    </row>
    <row r="57" spans="1:12" ht="15.75">
      <c r="A57" s="81">
        <v>34</v>
      </c>
      <c r="B57" s="82" t="s">
        <v>32</v>
      </c>
      <c r="C57" s="83">
        <f>C58</f>
        <v>500</v>
      </c>
      <c r="D57" s="83"/>
      <c r="E57" s="83">
        <f>E58</f>
        <v>500</v>
      </c>
      <c r="F57" s="83"/>
      <c r="G57" s="83"/>
      <c r="H57" s="83"/>
      <c r="I57" s="83"/>
      <c r="J57" s="83"/>
      <c r="K57" s="83">
        <f t="shared" si="2"/>
        <v>500</v>
      </c>
      <c r="L57" s="101">
        <f t="shared" si="3"/>
        <v>500</v>
      </c>
    </row>
    <row r="58" spans="1:12" s="4" customFormat="1" ht="15">
      <c r="A58" s="188">
        <v>343</v>
      </c>
      <c r="B58" s="189" t="s">
        <v>33</v>
      </c>
      <c r="C58" s="190">
        <f>E58</f>
        <v>500</v>
      </c>
      <c r="D58" s="190"/>
      <c r="E58" s="190">
        <v>500</v>
      </c>
      <c r="F58" s="190"/>
      <c r="G58" s="190"/>
      <c r="H58" s="190"/>
      <c r="I58" s="190"/>
      <c r="J58" s="190"/>
      <c r="K58" s="190">
        <f>E58</f>
        <v>500</v>
      </c>
      <c r="L58" s="191">
        <f>K58</f>
        <v>500</v>
      </c>
    </row>
    <row r="59" spans="1:12" s="4" customFormat="1" ht="15">
      <c r="A59" s="184"/>
      <c r="B59" s="238"/>
      <c r="C59" s="186"/>
      <c r="D59" s="186"/>
      <c r="E59" s="186"/>
      <c r="F59" s="186"/>
      <c r="G59" s="186"/>
      <c r="H59" s="186"/>
      <c r="I59" s="186"/>
      <c r="J59" s="186"/>
      <c r="K59" s="186"/>
      <c r="L59" s="187"/>
    </row>
    <row r="60" spans="1:12" ht="36.75" customHeight="1" thickBot="1">
      <c r="A60" s="234" t="s">
        <v>85</v>
      </c>
      <c r="B60" s="235" t="s">
        <v>42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7"/>
    </row>
    <row r="61" spans="1:12" ht="48" thickBot="1">
      <c r="A61" s="217">
        <v>4</v>
      </c>
      <c r="B61" s="218" t="s">
        <v>58</v>
      </c>
      <c r="C61" s="219">
        <f>C62</f>
        <v>37650</v>
      </c>
      <c r="D61" s="219"/>
      <c r="E61" s="219">
        <f>E62</f>
        <v>37650</v>
      </c>
      <c r="F61" s="219"/>
      <c r="G61" s="219"/>
      <c r="H61" s="219"/>
      <c r="I61" s="219"/>
      <c r="J61" s="219"/>
      <c r="K61" s="219">
        <f>K62</f>
        <v>37650</v>
      </c>
      <c r="L61" s="221">
        <f>L62</f>
        <v>37650</v>
      </c>
    </row>
    <row r="62" spans="1:12" ht="47.25">
      <c r="A62" s="77">
        <v>42</v>
      </c>
      <c r="B62" s="78" t="s">
        <v>35</v>
      </c>
      <c r="C62" s="79">
        <f>C63+C64+C65</f>
        <v>37650</v>
      </c>
      <c r="D62" s="79"/>
      <c r="E62" s="79">
        <f>E63+E64+E65</f>
        <v>37650</v>
      </c>
      <c r="F62" s="79"/>
      <c r="G62" s="79"/>
      <c r="H62" s="79"/>
      <c r="I62" s="79"/>
      <c r="J62" s="79"/>
      <c r="K62" s="79">
        <f>K63+K64+K65</f>
        <v>37650</v>
      </c>
      <c r="L62" s="80">
        <f>L63+L64+L65</f>
        <v>37650</v>
      </c>
    </row>
    <row r="63" spans="1:12" s="4" customFormat="1" ht="31.5" customHeight="1">
      <c r="A63" s="182">
        <v>421</v>
      </c>
      <c r="B63" s="183" t="s">
        <v>45</v>
      </c>
      <c r="C63" s="192">
        <f>E63</f>
        <v>37650</v>
      </c>
      <c r="D63" s="190"/>
      <c r="E63" s="192">
        <v>37650</v>
      </c>
      <c r="F63" s="192"/>
      <c r="G63" s="192"/>
      <c r="H63" s="192"/>
      <c r="I63" s="192"/>
      <c r="J63" s="192"/>
      <c r="K63" s="192">
        <f>C63</f>
        <v>37650</v>
      </c>
      <c r="L63" s="193">
        <f>K63</f>
        <v>37650</v>
      </c>
    </row>
    <row r="64" spans="1:12" s="4" customFormat="1" ht="15">
      <c r="A64" s="184">
        <v>422</v>
      </c>
      <c r="B64" s="185" t="s">
        <v>34</v>
      </c>
      <c r="C64" s="186">
        <v>0</v>
      </c>
      <c r="D64" s="190"/>
      <c r="E64" s="186">
        <f>C64</f>
        <v>0</v>
      </c>
      <c r="F64" s="186"/>
      <c r="G64" s="186"/>
      <c r="H64" s="186"/>
      <c r="I64" s="186"/>
      <c r="J64" s="186"/>
      <c r="K64" s="192">
        <f>C64</f>
        <v>0</v>
      </c>
      <c r="L64" s="187">
        <f>K64</f>
        <v>0</v>
      </c>
    </row>
    <row r="65" spans="1:12" s="4" customFormat="1" ht="30">
      <c r="A65" s="188">
        <v>424</v>
      </c>
      <c r="B65" s="189" t="s">
        <v>36</v>
      </c>
      <c r="C65" s="190">
        <v>0</v>
      </c>
      <c r="D65" s="190"/>
      <c r="E65" s="190">
        <f>C65</f>
        <v>0</v>
      </c>
      <c r="F65" s="190"/>
      <c r="G65" s="190"/>
      <c r="H65" s="190"/>
      <c r="I65" s="190"/>
      <c r="J65" s="190"/>
      <c r="K65" s="194">
        <f>C65</f>
        <v>0</v>
      </c>
      <c r="L65" s="191">
        <f>K65</f>
        <v>0</v>
      </c>
    </row>
    <row r="66" spans="1:12" s="4" customFormat="1" ht="15.75" thickBot="1">
      <c r="A66" s="233"/>
      <c r="B66" s="253"/>
      <c r="C66" s="194"/>
      <c r="D66" s="194"/>
      <c r="E66" s="194"/>
      <c r="F66" s="194"/>
      <c r="G66" s="194"/>
      <c r="H66" s="194"/>
      <c r="I66" s="194"/>
      <c r="J66" s="254"/>
      <c r="K66" s="194"/>
      <c r="L66" s="195"/>
    </row>
    <row r="67" spans="1:12" s="4" customFormat="1" ht="32.25" thickBot="1">
      <c r="A67" s="234" t="s">
        <v>90</v>
      </c>
      <c r="B67" s="172" t="s">
        <v>89</v>
      </c>
      <c r="C67" s="255"/>
      <c r="D67" s="255"/>
      <c r="E67" s="255"/>
      <c r="F67" s="255"/>
      <c r="G67" s="255"/>
      <c r="H67" s="255"/>
      <c r="I67" s="255"/>
      <c r="J67" s="256"/>
      <c r="K67" s="255"/>
      <c r="L67" s="257"/>
    </row>
    <row r="68" spans="1:12" s="4" customFormat="1" ht="24" customHeight="1" thickBot="1">
      <c r="A68" s="233"/>
      <c r="B68" s="166" t="s">
        <v>88</v>
      </c>
      <c r="C68" s="194"/>
      <c r="D68" s="194"/>
      <c r="E68" s="194"/>
      <c r="F68" s="194"/>
      <c r="G68" s="194"/>
      <c r="H68" s="194"/>
      <c r="I68" s="194"/>
      <c r="J68" s="254"/>
      <c r="K68" s="194"/>
      <c r="L68" s="195"/>
    </row>
    <row r="69" spans="1:12" s="4" customFormat="1" ht="16.5" thickBot="1">
      <c r="A69" s="217">
        <v>3</v>
      </c>
      <c r="B69" s="218" t="s">
        <v>22</v>
      </c>
      <c r="C69" s="219">
        <f>C70+C74</f>
        <v>263000</v>
      </c>
      <c r="D69" s="219"/>
      <c r="E69" s="219"/>
      <c r="F69" s="219"/>
      <c r="G69" s="219">
        <f>G70+G74</f>
        <v>263000</v>
      </c>
      <c r="H69" s="219"/>
      <c r="I69" s="219"/>
      <c r="J69" s="220"/>
      <c r="K69" s="219">
        <f>C69</f>
        <v>263000</v>
      </c>
      <c r="L69" s="221">
        <f>K69</f>
        <v>263000</v>
      </c>
    </row>
    <row r="70" spans="1:12" ht="15.75">
      <c r="A70" s="150">
        <v>31</v>
      </c>
      <c r="B70" s="151" t="s">
        <v>23</v>
      </c>
      <c r="C70" s="156">
        <f>G70</f>
        <v>234000</v>
      </c>
      <c r="D70" s="152"/>
      <c r="E70" s="152"/>
      <c r="F70" s="152"/>
      <c r="G70" s="152">
        <f>G71+G72+G73</f>
        <v>234000</v>
      </c>
      <c r="H70" s="152"/>
      <c r="I70" s="152"/>
      <c r="J70" s="152"/>
      <c r="K70" s="152">
        <f>K71+K72+K73</f>
        <v>234000</v>
      </c>
      <c r="L70" s="153">
        <f>L71+L72+L73</f>
        <v>234000</v>
      </c>
    </row>
    <row r="71" spans="1:12" ht="15">
      <c r="A71" s="140">
        <v>311</v>
      </c>
      <c r="B71" s="141" t="s">
        <v>24</v>
      </c>
      <c r="C71" s="142">
        <f>G71</f>
        <v>185000</v>
      </c>
      <c r="D71" s="142"/>
      <c r="E71" s="142"/>
      <c r="F71" s="142"/>
      <c r="G71" s="142">
        <v>185000</v>
      </c>
      <c r="H71" s="142"/>
      <c r="I71" s="142"/>
      <c r="J71" s="142"/>
      <c r="K71" s="138">
        <f>C71</f>
        <v>185000</v>
      </c>
      <c r="L71" s="139">
        <f>K71</f>
        <v>185000</v>
      </c>
    </row>
    <row r="72" spans="1:12" ht="30">
      <c r="A72" s="140">
        <v>312</v>
      </c>
      <c r="B72" s="141" t="s">
        <v>25</v>
      </c>
      <c r="C72" s="142">
        <f>G72</f>
        <v>19000</v>
      </c>
      <c r="D72" s="142"/>
      <c r="E72" s="142"/>
      <c r="F72" s="142"/>
      <c r="G72" s="142">
        <v>19000</v>
      </c>
      <c r="H72" s="142"/>
      <c r="I72" s="142"/>
      <c r="J72" s="142"/>
      <c r="K72" s="138">
        <f>C72</f>
        <v>19000</v>
      </c>
      <c r="L72" s="139">
        <f>K72</f>
        <v>19000</v>
      </c>
    </row>
    <row r="73" spans="1:12" ht="15">
      <c r="A73" s="140">
        <v>313</v>
      </c>
      <c r="B73" s="141" t="s">
        <v>26</v>
      </c>
      <c r="C73" s="142">
        <f>G73</f>
        <v>30000</v>
      </c>
      <c r="D73" s="142"/>
      <c r="E73" s="142"/>
      <c r="F73" s="142"/>
      <c r="G73" s="142">
        <v>30000</v>
      </c>
      <c r="H73" s="142"/>
      <c r="I73" s="142"/>
      <c r="J73" s="142"/>
      <c r="K73" s="138">
        <f>C73</f>
        <v>30000</v>
      </c>
      <c r="L73" s="139">
        <f>K73</f>
        <v>30000</v>
      </c>
    </row>
    <row r="74" spans="1:12" ht="15.75">
      <c r="A74" s="154">
        <v>32</v>
      </c>
      <c r="B74" s="155" t="s">
        <v>27</v>
      </c>
      <c r="C74" s="156">
        <f>C78+C75+C76+C77</f>
        <v>29000</v>
      </c>
      <c r="D74" s="156"/>
      <c r="E74" s="156"/>
      <c r="F74" s="156"/>
      <c r="G74" s="156">
        <f>G75+G76+G77+G78</f>
        <v>29000</v>
      </c>
      <c r="H74" s="156"/>
      <c r="I74" s="156"/>
      <c r="J74" s="156"/>
      <c r="K74" s="156">
        <f>K78+K75+K76+K77</f>
        <v>29000</v>
      </c>
      <c r="L74" s="157">
        <f>L78+L75+L76+L77</f>
        <v>29000</v>
      </c>
    </row>
    <row r="75" spans="1:12" s="4" customFormat="1" ht="30">
      <c r="A75" s="140">
        <v>321</v>
      </c>
      <c r="B75" s="141" t="s">
        <v>28</v>
      </c>
      <c r="C75" s="163">
        <f>G75</f>
        <v>27000</v>
      </c>
      <c r="D75" s="142"/>
      <c r="E75" s="142"/>
      <c r="F75" s="142"/>
      <c r="G75" s="142">
        <v>27000</v>
      </c>
      <c r="H75" s="142"/>
      <c r="I75" s="142"/>
      <c r="J75" s="142"/>
      <c r="K75" s="142">
        <f>C75</f>
        <v>27000</v>
      </c>
      <c r="L75" s="143">
        <f>K75</f>
        <v>27000</v>
      </c>
    </row>
    <row r="76" spans="1:12" ht="36.75" customHeight="1">
      <c r="A76" s="140">
        <v>322</v>
      </c>
      <c r="B76" s="141" t="s">
        <v>29</v>
      </c>
      <c r="C76" s="203">
        <f>G76</f>
        <v>0</v>
      </c>
      <c r="D76" s="142"/>
      <c r="E76" s="142"/>
      <c r="F76" s="142"/>
      <c r="G76" s="142">
        <v>0</v>
      </c>
      <c r="H76" s="142"/>
      <c r="I76" s="142"/>
      <c r="J76" s="142"/>
      <c r="K76" s="142">
        <f>C76</f>
        <v>0</v>
      </c>
      <c r="L76" s="143">
        <f>K76</f>
        <v>0</v>
      </c>
    </row>
    <row r="77" spans="1:12" ht="36.75" customHeight="1">
      <c r="A77" s="140">
        <v>323</v>
      </c>
      <c r="B77" s="141" t="s">
        <v>30</v>
      </c>
      <c r="C77" s="203">
        <f>G77</f>
        <v>0</v>
      </c>
      <c r="D77" s="142"/>
      <c r="E77" s="142"/>
      <c r="F77" s="142"/>
      <c r="G77" s="142">
        <v>0</v>
      </c>
      <c r="H77" s="142"/>
      <c r="I77" s="142"/>
      <c r="J77" s="142"/>
      <c r="K77" s="142">
        <f>C77</f>
        <v>0</v>
      </c>
      <c r="L77" s="143">
        <f>K77</f>
        <v>0</v>
      </c>
    </row>
    <row r="78" spans="1:12" ht="34.5" customHeight="1" thickBot="1">
      <c r="A78" s="173">
        <v>329</v>
      </c>
      <c r="B78" s="174" t="s">
        <v>31</v>
      </c>
      <c r="C78" s="207">
        <f>G78</f>
        <v>2000</v>
      </c>
      <c r="D78" s="175"/>
      <c r="E78" s="175"/>
      <c r="F78" s="175"/>
      <c r="G78" s="175">
        <v>2000</v>
      </c>
      <c r="H78" s="175"/>
      <c r="I78" s="175"/>
      <c r="J78" s="175"/>
      <c r="K78" s="175">
        <f>C78</f>
        <v>2000</v>
      </c>
      <c r="L78" s="178">
        <f>K78</f>
        <v>2000</v>
      </c>
    </row>
    <row r="79" spans="1:12" ht="34.5" customHeight="1" thickBot="1">
      <c r="A79" s="173"/>
      <c r="B79" s="248" t="s">
        <v>94</v>
      </c>
      <c r="C79" s="175"/>
      <c r="D79" s="175"/>
      <c r="E79" s="175"/>
      <c r="F79" s="175"/>
      <c r="G79" s="175"/>
      <c r="H79" s="175"/>
      <c r="I79" s="175"/>
      <c r="J79" s="258"/>
      <c r="K79" s="175"/>
      <c r="L79" s="178"/>
    </row>
    <row r="80" spans="1:12" ht="34.5" customHeight="1" thickBot="1">
      <c r="A80" s="217">
        <v>3</v>
      </c>
      <c r="B80" s="218" t="s">
        <v>22</v>
      </c>
      <c r="C80" s="219">
        <f>C81+C85</f>
        <v>45000</v>
      </c>
      <c r="D80" s="219"/>
      <c r="E80" s="219"/>
      <c r="F80" s="219"/>
      <c r="G80" s="219">
        <f>G81+G85</f>
        <v>45000</v>
      </c>
      <c r="H80" s="219"/>
      <c r="I80" s="219"/>
      <c r="J80" s="220"/>
      <c r="K80" s="219">
        <f>C80</f>
        <v>45000</v>
      </c>
      <c r="L80" s="221">
        <f>K80</f>
        <v>45000</v>
      </c>
    </row>
    <row r="81" spans="1:12" ht="15.75">
      <c r="A81" s="150">
        <v>31</v>
      </c>
      <c r="B81" s="151" t="s">
        <v>23</v>
      </c>
      <c r="C81" s="156">
        <f>G81</f>
        <v>0</v>
      </c>
      <c r="D81" s="152"/>
      <c r="E81" s="152"/>
      <c r="F81" s="152"/>
      <c r="G81" s="152">
        <f>G82+G83+G84</f>
        <v>0</v>
      </c>
      <c r="H81" s="152"/>
      <c r="I81" s="152"/>
      <c r="J81" s="152"/>
      <c r="K81" s="152">
        <f>K82+K83+K84</f>
        <v>0</v>
      </c>
      <c r="L81" s="153">
        <f>L82+L83+L84</f>
        <v>0</v>
      </c>
    </row>
    <row r="82" spans="1:12" ht="15">
      <c r="A82" s="140">
        <v>311</v>
      </c>
      <c r="B82" s="141" t="s">
        <v>24</v>
      </c>
      <c r="C82" s="142">
        <f>G82</f>
        <v>0</v>
      </c>
      <c r="D82" s="142"/>
      <c r="E82" s="142"/>
      <c r="F82" s="142"/>
      <c r="G82" s="142">
        <v>0</v>
      </c>
      <c r="H82" s="142"/>
      <c r="I82" s="142"/>
      <c r="J82" s="142"/>
      <c r="K82" s="138">
        <f>C82</f>
        <v>0</v>
      </c>
      <c r="L82" s="139">
        <f>K82</f>
        <v>0</v>
      </c>
    </row>
    <row r="83" spans="1:12" ht="31.5" customHeight="1">
      <c r="A83" s="140">
        <v>312</v>
      </c>
      <c r="B83" s="141" t="s">
        <v>25</v>
      </c>
      <c r="C83" s="142">
        <f>G83</f>
        <v>0</v>
      </c>
      <c r="D83" s="142"/>
      <c r="E83" s="142"/>
      <c r="F83" s="142"/>
      <c r="G83" s="142">
        <v>0</v>
      </c>
      <c r="H83" s="142"/>
      <c r="I83" s="142"/>
      <c r="J83" s="142"/>
      <c r="K83" s="138">
        <f>C83</f>
        <v>0</v>
      </c>
      <c r="L83" s="139">
        <f>K83</f>
        <v>0</v>
      </c>
    </row>
    <row r="84" spans="1:12" s="4" customFormat="1" ht="15">
      <c r="A84" s="140">
        <v>313</v>
      </c>
      <c r="B84" s="141" t="s">
        <v>26</v>
      </c>
      <c r="C84" s="142">
        <f>G84</f>
        <v>0</v>
      </c>
      <c r="D84" s="142"/>
      <c r="E84" s="142"/>
      <c r="F84" s="142"/>
      <c r="G84" s="142">
        <v>0</v>
      </c>
      <c r="H84" s="142"/>
      <c r="I84" s="142"/>
      <c r="J84" s="142"/>
      <c r="K84" s="138">
        <f>C84</f>
        <v>0</v>
      </c>
      <c r="L84" s="139">
        <f>K84</f>
        <v>0</v>
      </c>
    </row>
    <row r="85" spans="1:12" s="4" customFormat="1" ht="15.75">
      <c r="A85" s="154">
        <v>32</v>
      </c>
      <c r="B85" s="155" t="s">
        <v>27</v>
      </c>
      <c r="C85" s="156">
        <f>C89+C86+C87+C88</f>
        <v>45000</v>
      </c>
      <c r="D85" s="156"/>
      <c r="E85" s="156"/>
      <c r="F85" s="156"/>
      <c r="G85" s="156">
        <f>G86+G87+G88+G89</f>
        <v>45000</v>
      </c>
      <c r="H85" s="156"/>
      <c r="I85" s="156"/>
      <c r="J85" s="156"/>
      <c r="K85" s="156">
        <f>K89+K86+K87+K88</f>
        <v>45000</v>
      </c>
      <c r="L85" s="157">
        <f>L89+L86+L87+L88</f>
        <v>45000</v>
      </c>
    </row>
    <row r="86" spans="1:12" ht="30">
      <c r="A86" s="140">
        <v>321</v>
      </c>
      <c r="B86" s="141" t="s">
        <v>28</v>
      </c>
      <c r="C86" s="163">
        <f>G86</f>
        <v>0</v>
      </c>
      <c r="D86" s="142"/>
      <c r="E86" s="142"/>
      <c r="F86" s="142"/>
      <c r="G86" s="142">
        <v>0</v>
      </c>
      <c r="H86" s="142"/>
      <c r="I86" s="142"/>
      <c r="J86" s="142"/>
      <c r="K86" s="142">
        <f>C86</f>
        <v>0</v>
      </c>
      <c r="L86" s="143">
        <f>K86</f>
        <v>0</v>
      </c>
    </row>
    <row r="87" spans="1:12" ht="30">
      <c r="A87" s="140">
        <v>322</v>
      </c>
      <c r="B87" s="141" t="s">
        <v>29</v>
      </c>
      <c r="C87" s="203">
        <f>G87</f>
        <v>45000</v>
      </c>
      <c r="D87" s="142"/>
      <c r="E87" s="142"/>
      <c r="F87" s="142"/>
      <c r="G87" s="142">
        <v>45000</v>
      </c>
      <c r="H87" s="142"/>
      <c r="I87" s="142"/>
      <c r="J87" s="142"/>
      <c r="K87" s="142">
        <f>C87</f>
        <v>45000</v>
      </c>
      <c r="L87" s="143">
        <f>K87</f>
        <v>45000</v>
      </c>
    </row>
    <row r="88" spans="1:12" ht="15">
      <c r="A88" s="140">
        <v>323</v>
      </c>
      <c r="B88" s="141" t="s">
        <v>30</v>
      </c>
      <c r="C88" s="203">
        <f>G88</f>
        <v>0</v>
      </c>
      <c r="D88" s="142"/>
      <c r="E88" s="142"/>
      <c r="F88" s="142"/>
      <c r="G88" s="142">
        <v>0</v>
      </c>
      <c r="H88" s="142"/>
      <c r="I88" s="142"/>
      <c r="J88" s="142"/>
      <c r="K88" s="142">
        <f>C88</f>
        <v>0</v>
      </c>
      <c r="L88" s="143">
        <f>K88</f>
        <v>0</v>
      </c>
    </row>
    <row r="89" spans="1:12" ht="30.75" thickBot="1">
      <c r="A89" s="173">
        <v>329</v>
      </c>
      <c r="B89" s="174" t="s">
        <v>31</v>
      </c>
      <c r="C89" s="207">
        <f>G89</f>
        <v>0</v>
      </c>
      <c r="D89" s="175"/>
      <c r="E89" s="175"/>
      <c r="F89" s="175"/>
      <c r="G89" s="175">
        <v>0</v>
      </c>
      <c r="H89" s="175"/>
      <c r="I89" s="175"/>
      <c r="J89" s="175"/>
      <c r="K89" s="175">
        <f>C89</f>
        <v>0</v>
      </c>
      <c r="L89" s="178">
        <f>K89</f>
        <v>0</v>
      </c>
    </row>
    <row r="90" spans="1:12" ht="32.25" thickBot="1">
      <c r="A90" s="259" t="s">
        <v>100</v>
      </c>
      <c r="B90" s="248" t="s">
        <v>99</v>
      </c>
      <c r="C90" s="175"/>
      <c r="D90" s="175"/>
      <c r="E90" s="175"/>
      <c r="F90" s="175"/>
      <c r="G90" s="175"/>
      <c r="H90" s="175"/>
      <c r="I90" s="175"/>
      <c r="J90" s="258"/>
      <c r="K90" s="175"/>
      <c r="L90" s="178"/>
    </row>
    <row r="91" spans="1:12" ht="16.5" thickBot="1">
      <c r="A91" s="217">
        <v>3</v>
      </c>
      <c r="B91" s="218" t="s">
        <v>22</v>
      </c>
      <c r="C91" s="219">
        <f>C92+C96</f>
        <v>25000</v>
      </c>
      <c r="D91" s="219">
        <f>D92+D96</f>
        <v>25000</v>
      </c>
      <c r="E91" s="219"/>
      <c r="F91" s="219"/>
      <c r="G91" s="219"/>
      <c r="H91" s="219"/>
      <c r="I91" s="219"/>
      <c r="J91" s="220"/>
      <c r="K91" s="219">
        <f>C91</f>
        <v>25000</v>
      </c>
      <c r="L91" s="221">
        <f>K91</f>
        <v>25000</v>
      </c>
    </row>
    <row r="92" spans="1:12" ht="15.75">
      <c r="A92" s="150">
        <v>31</v>
      </c>
      <c r="B92" s="151" t="s">
        <v>23</v>
      </c>
      <c r="C92" s="156">
        <f>G92</f>
        <v>0</v>
      </c>
      <c r="D92" s="152">
        <f>D93+D94+D95</f>
        <v>0</v>
      </c>
      <c r="E92" s="152"/>
      <c r="F92" s="152"/>
      <c r="G92" s="152"/>
      <c r="H92" s="152"/>
      <c r="I92" s="152"/>
      <c r="J92" s="152"/>
      <c r="K92" s="152">
        <f>K93+K94+K95</f>
        <v>0</v>
      </c>
      <c r="L92" s="153">
        <f>L93+L94+L95</f>
        <v>0</v>
      </c>
    </row>
    <row r="93" spans="1:12" ht="15">
      <c r="A93" s="140">
        <v>311</v>
      </c>
      <c r="B93" s="141" t="s">
        <v>24</v>
      </c>
      <c r="C93" s="142">
        <f>D93</f>
        <v>0</v>
      </c>
      <c r="D93" s="142">
        <v>0</v>
      </c>
      <c r="E93" s="142"/>
      <c r="F93" s="142"/>
      <c r="G93" s="142"/>
      <c r="H93" s="142"/>
      <c r="I93" s="142"/>
      <c r="J93" s="142"/>
      <c r="K93" s="138">
        <f>C93</f>
        <v>0</v>
      </c>
      <c r="L93" s="139">
        <f>K93</f>
        <v>0</v>
      </c>
    </row>
    <row r="94" spans="1:12" ht="30">
      <c r="A94" s="140">
        <v>312</v>
      </c>
      <c r="B94" s="141" t="s">
        <v>25</v>
      </c>
      <c r="C94" s="142">
        <f>D94</f>
        <v>0</v>
      </c>
      <c r="D94" s="142">
        <v>0</v>
      </c>
      <c r="E94" s="142"/>
      <c r="F94" s="142"/>
      <c r="G94" s="142"/>
      <c r="H94" s="142"/>
      <c r="I94" s="142"/>
      <c r="J94" s="142"/>
      <c r="K94" s="138">
        <f>C94</f>
        <v>0</v>
      </c>
      <c r="L94" s="139">
        <f>K94</f>
        <v>0</v>
      </c>
    </row>
    <row r="95" spans="1:12" ht="15">
      <c r="A95" s="140">
        <v>313</v>
      </c>
      <c r="B95" s="141" t="s">
        <v>26</v>
      </c>
      <c r="C95" s="142">
        <f>D95</f>
        <v>0</v>
      </c>
      <c r="D95" s="142">
        <v>0</v>
      </c>
      <c r="E95" s="142"/>
      <c r="F95" s="142"/>
      <c r="G95" s="142"/>
      <c r="H95" s="142"/>
      <c r="I95" s="142"/>
      <c r="J95" s="142"/>
      <c r="K95" s="138">
        <f>C95</f>
        <v>0</v>
      </c>
      <c r="L95" s="139">
        <f>K95</f>
        <v>0</v>
      </c>
    </row>
    <row r="96" spans="1:12" ht="15.75">
      <c r="A96" s="154">
        <v>32</v>
      </c>
      <c r="B96" s="155" t="s">
        <v>27</v>
      </c>
      <c r="C96" s="156">
        <f>C100+C97+C98+C99</f>
        <v>25000</v>
      </c>
      <c r="D96" s="156">
        <f>D97+D98+D100+D99</f>
        <v>25000</v>
      </c>
      <c r="E96" s="156"/>
      <c r="F96" s="156"/>
      <c r="G96" s="156"/>
      <c r="H96" s="156"/>
      <c r="I96" s="156"/>
      <c r="J96" s="156"/>
      <c r="K96" s="156">
        <f>K100+K97+K98+K99</f>
        <v>25000</v>
      </c>
      <c r="L96" s="157">
        <f>L100+L97+L98+L99</f>
        <v>25000</v>
      </c>
    </row>
    <row r="97" spans="1:12" ht="30">
      <c r="A97" s="140">
        <v>321</v>
      </c>
      <c r="B97" s="141" t="s">
        <v>28</v>
      </c>
      <c r="C97" s="163">
        <f>D97</f>
        <v>0</v>
      </c>
      <c r="D97" s="142">
        <v>0</v>
      </c>
      <c r="E97" s="142"/>
      <c r="F97" s="142"/>
      <c r="G97" s="142"/>
      <c r="H97" s="142"/>
      <c r="I97" s="142"/>
      <c r="J97" s="142"/>
      <c r="K97" s="142">
        <f>C97</f>
        <v>0</v>
      </c>
      <c r="L97" s="143">
        <f>K97</f>
        <v>0</v>
      </c>
    </row>
    <row r="98" spans="1:12" ht="30">
      <c r="A98" s="140">
        <v>322</v>
      </c>
      <c r="B98" s="141" t="s">
        <v>29</v>
      </c>
      <c r="C98" s="203">
        <f>D98</f>
        <v>25000</v>
      </c>
      <c r="D98" s="142">
        <v>25000</v>
      </c>
      <c r="E98" s="142"/>
      <c r="F98" s="142"/>
      <c r="G98" s="142"/>
      <c r="H98" s="142"/>
      <c r="I98" s="142"/>
      <c r="J98" s="142"/>
      <c r="K98" s="142">
        <f>C98</f>
        <v>25000</v>
      </c>
      <c r="L98" s="143">
        <f>K98</f>
        <v>25000</v>
      </c>
    </row>
    <row r="99" spans="1:12" ht="15">
      <c r="A99" s="140">
        <v>323</v>
      </c>
      <c r="B99" s="141" t="s">
        <v>30</v>
      </c>
      <c r="C99" s="203">
        <f>D99</f>
        <v>0</v>
      </c>
      <c r="D99" s="142">
        <v>0</v>
      </c>
      <c r="E99" s="142"/>
      <c r="F99" s="142"/>
      <c r="G99" s="142"/>
      <c r="H99" s="142"/>
      <c r="I99" s="142"/>
      <c r="J99" s="142"/>
      <c r="K99" s="142">
        <f>C99</f>
        <v>0</v>
      </c>
      <c r="L99" s="143">
        <f>K99</f>
        <v>0</v>
      </c>
    </row>
    <row r="100" spans="1:12" ht="30.75" thickBot="1">
      <c r="A100" s="173">
        <v>329</v>
      </c>
      <c r="B100" s="174" t="s">
        <v>31</v>
      </c>
      <c r="C100" s="207">
        <f>D100</f>
        <v>0</v>
      </c>
      <c r="D100" s="175">
        <v>0</v>
      </c>
      <c r="E100" s="175"/>
      <c r="F100" s="175"/>
      <c r="G100" s="175"/>
      <c r="H100" s="175"/>
      <c r="I100" s="175"/>
      <c r="J100" s="175"/>
      <c r="K100" s="175">
        <f>C100</f>
        <v>0</v>
      </c>
      <c r="L100" s="178">
        <f>K100</f>
        <v>0</v>
      </c>
    </row>
    <row r="101" spans="1:12" ht="15.75" thickBot="1">
      <c r="A101" s="165"/>
      <c r="B101" s="162"/>
      <c r="C101" s="163"/>
      <c r="D101" s="163"/>
      <c r="E101" s="163"/>
      <c r="F101" s="163"/>
      <c r="G101" s="163"/>
      <c r="H101" s="163"/>
      <c r="I101" s="163"/>
      <c r="J101" s="163"/>
      <c r="K101" s="163"/>
      <c r="L101" s="164"/>
    </row>
    <row r="102" spans="1:12" ht="31.5" thickBot="1">
      <c r="A102" s="230"/>
      <c r="B102" s="227" t="s">
        <v>43</v>
      </c>
      <c r="C102" s="231"/>
      <c r="D102" s="231"/>
      <c r="E102" s="231"/>
      <c r="F102" s="231"/>
      <c r="G102" s="231"/>
      <c r="H102" s="231"/>
      <c r="I102" s="231"/>
      <c r="J102" s="231"/>
      <c r="K102" s="231"/>
      <c r="L102" s="232"/>
    </row>
    <row r="103" spans="1:12" ht="32.25" thickBot="1">
      <c r="A103" s="167" t="s">
        <v>86</v>
      </c>
      <c r="B103" s="170" t="s">
        <v>44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102"/>
    </row>
    <row r="104" spans="1:12" ht="16.5" thickBot="1">
      <c r="A104" s="217">
        <v>3</v>
      </c>
      <c r="B104" s="218" t="s">
        <v>22</v>
      </c>
      <c r="C104" s="219">
        <f aca="true" t="shared" si="4" ref="C104:C110">F104</f>
        <v>850010</v>
      </c>
      <c r="D104" s="219"/>
      <c r="E104" s="219"/>
      <c r="F104" s="219">
        <f>F105+F111</f>
        <v>850010</v>
      </c>
      <c r="G104" s="219"/>
      <c r="H104" s="219">
        <f>H105+H111</f>
        <v>0</v>
      </c>
      <c r="I104" s="219"/>
      <c r="J104" s="220"/>
      <c r="K104" s="219">
        <f>C104</f>
        <v>850010</v>
      </c>
      <c r="L104" s="221">
        <f>K104</f>
        <v>850010</v>
      </c>
    </row>
    <row r="105" spans="1:12" ht="15.75">
      <c r="A105" s="77">
        <v>32</v>
      </c>
      <c r="B105" s="78" t="s">
        <v>27</v>
      </c>
      <c r="C105" s="75">
        <f t="shared" si="4"/>
        <v>848010</v>
      </c>
      <c r="D105" s="79"/>
      <c r="E105" s="79"/>
      <c r="F105" s="79">
        <f>SUM(F106:F110)</f>
        <v>848010</v>
      </c>
      <c r="G105" s="79"/>
      <c r="H105" s="79">
        <f>SUM(H106:H110)</f>
        <v>0</v>
      </c>
      <c r="I105" s="79"/>
      <c r="J105" s="87"/>
      <c r="K105" s="84">
        <f aca="true" t="shared" si="5" ref="K105:K120">C105</f>
        <v>848010</v>
      </c>
      <c r="L105" s="88">
        <f aca="true" t="shared" si="6" ref="L105:L120">K105</f>
        <v>848010</v>
      </c>
    </row>
    <row r="106" spans="1:12" ht="30">
      <c r="A106" s="184">
        <v>321</v>
      </c>
      <c r="B106" s="185" t="s">
        <v>28</v>
      </c>
      <c r="C106" s="186">
        <f t="shared" si="4"/>
        <v>0</v>
      </c>
      <c r="D106" s="186"/>
      <c r="E106" s="186"/>
      <c r="F106" s="186">
        <v>0</v>
      </c>
      <c r="G106" s="186"/>
      <c r="H106" s="186">
        <v>0</v>
      </c>
      <c r="I106" s="186"/>
      <c r="J106" s="186"/>
      <c r="K106" s="194">
        <f t="shared" si="5"/>
        <v>0</v>
      </c>
      <c r="L106" s="195">
        <f t="shared" si="6"/>
        <v>0</v>
      </c>
    </row>
    <row r="107" spans="1:12" ht="30">
      <c r="A107" s="184">
        <v>322</v>
      </c>
      <c r="B107" s="185" t="s">
        <v>29</v>
      </c>
      <c r="C107" s="186">
        <f t="shared" si="4"/>
        <v>579010</v>
      </c>
      <c r="D107" s="186"/>
      <c r="E107" s="186"/>
      <c r="F107" s="186">
        <v>579010</v>
      </c>
      <c r="G107" s="186"/>
      <c r="H107" s="186">
        <v>0</v>
      </c>
      <c r="I107" s="186"/>
      <c r="J107" s="186"/>
      <c r="K107" s="190">
        <f t="shared" si="5"/>
        <v>579010</v>
      </c>
      <c r="L107" s="191">
        <f t="shared" si="6"/>
        <v>579010</v>
      </c>
    </row>
    <row r="108" spans="1:12" ht="15">
      <c r="A108" s="184">
        <v>323</v>
      </c>
      <c r="B108" s="185" t="s">
        <v>30</v>
      </c>
      <c r="C108" s="186">
        <f t="shared" si="4"/>
        <v>233000</v>
      </c>
      <c r="D108" s="186"/>
      <c r="E108" s="186"/>
      <c r="F108" s="186">
        <v>233000</v>
      </c>
      <c r="G108" s="186"/>
      <c r="H108" s="186">
        <v>0</v>
      </c>
      <c r="I108" s="186"/>
      <c r="J108" s="186"/>
      <c r="K108" s="186">
        <f t="shared" si="5"/>
        <v>233000</v>
      </c>
      <c r="L108" s="187">
        <f t="shared" si="6"/>
        <v>233000</v>
      </c>
    </row>
    <row r="109" spans="1:12" ht="45">
      <c r="A109" s="184">
        <v>324</v>
      </c>
      <c r="B109" s="185" t="s">
        <v>62</v>
      </c>
      <c r="C109" s="186">
        <f t="shared" si="4"/>
        <v>0</v>
      </c>
      <c r="D109" s="186"/>
      <c r="E109" s="186"/>
      <c r="F109" s="186">
        <v>0</v>
      </c>
      <c r="G109" s="186"/>
      <c r="H109" s="186">
        <v>0</v>
      </c>
      <c r="I109" s="186"/>
      <c r="J109" s="186"/>
      <c r="K109" s="186">
        <f t="shared" si="5"/>
        <v>0</v>
      </c>
      <c r="L109" s="187">
        <f t="shared" si="6"/>
        <v>0</v>
      </c>
    </row>
    <row r="110" spans="1:12" ht="30">
      <c r="A110" s="184">
        <v>329</v>
      </c>
      <c r="B110" s="185" t="s">
        <v>31</v>
      </c>
      <c r="C110" s="186">
        <f t="shared" si="4"/>
        <v>36000</v>
      </c>
      <c r="D110" s="186"/>
      <c r="E110" s="186"/>
      <c r="F110" s="186">
        <v>36000</v>
      </c>
      <c r="G110" s="186"/>
      <c r="H110" s="186">
        <v>0</v>
      </c>
      <c r="I110" s="186"/>
      <c r="J110" s="186"/>
      <c r="K110" s="186">
        <f t="shared" si="5"/>
        <v>36000</v>
      </c>
      <c r="L110" s="187">
        <f t="shared" si="6"/>
        <v>36000</v>
      </c>
    </row>
    <row r="111" spans="1:12" ht="15.75">
      <c r="A111" s="81">
        <v>34</v>
      </c>
      <c r="B111" s="82" t="s">
        <v>32</v>
      </c>
      <c r="C111" s="83">
        <f>C112</f>
        <v>2000</v>
      </c>
      <c r="D111" s="83"/>
      <c r="E111" s="83"/>
      <c r="F111" s="83">
        <f>F112</f>
        <v>2000</v>
      </c>
      <c r="G111" s="83"/>
      <c r="H111" s="83">
        <f>H112</f>
        <v>0</v>
      </c>
      <c r="I111" s="83"/>
      <c r="J111" s="83"/>
      <c r="K111" s="79">
        <f t="shared" si="5"/>
        <v>2000</v>
      </c>
      <c r="L111" s="80">
        <f t="shared" si="6"/>
        <v>2000</v>
      </c>
    </row>
    <row r="112" spans="1:12" ht="15.75" thickBot="1">
      <c r="A112" s="196">
        <v>343</v>
      </c>
      <c r="B112" s="197" t="s">
        <v>33</v>
      </c>
      <c r="C112" s="198">
        <f>F112+G112+H112+I112+J112</f>
        <v>2000</v>
      </c>
      <c r="D112" s="198"/>
      <c r="E112" s="198"/>
      <c r="F112" s="198">
        <v>2000</v>
      </c>
      <c r="G112" s="198"/>
      <c r="H112" s="198">
        <v>0</v>
      </c>
      <c r="I112" s="198"/>
      <c r="J112" s="198"/>
      <c r="K112" s="199">
        <f t="shared" si="5"/>
        <v>2000</v>
      </c>
      <c r="L112" s="200">
        <f t="shared" si="6"/>
        <v>2000</v>
      </c>
    </row>
    <row r="113" spans="1:12" ht="32.25" thickBot="1">
      <c r="A113" s="226"/>
      <c r="B113" s="252" t="s">
        <v>43</v>
      </c>
      <c r="C113" s="228"/>
      <c r="D113" s="228"/>
      <c r="E113" s="228"/>
      <c r="F113" s="228"/>
      <c r="G113" s="228"/>
      <c r="H113" s="228"/>
      <c r="I113" s="228"/>
      <c r="J113" s="228"/>
      <c r="K113" s="228"/>
      <c r="L113" s="229"/>
    </row>
    <row r="114" spans="1:12" ht="15.75" thickBot="1">
      <c r="A114" s="211"/>
      <c r="B114" s="170" t="s">
        <v>72</v>
      </c>
      <c r="C114" s="199"/>
      <c r="D114" s="199"/>
      <c r="E114" s="199"/>
      <c r="F114" s="199"/>
      <c r="G114" s="199"/>
      <c r="H114" s="199"/>
      <c r="I114" s="199"/>
      <c r="J114" s="199"/>
      <c r="K114" s="199"/>
      <c r="L114" s="200"/>
    </row>
    <row r="115" spans="1:12" ht="48" thickBot="1">
      <c r="A115" s="213">
        <v>4</v>
      </c>
      <c r="B115" s="218" t="s">
        <v>58</v>
      </c>
      <c r="C115" s="215">
        <f>C116</f>
        <v>0</v>
      </c>
      <c r="D115" s="215"/>
      <c r="E115" s="215"/>
      <c r="F115" s="215"/>
      <c r="G115" s="215">
        <f>G116</f>
        <v>0</v>
      </c>
      <c r="H115" s="215"/>
      <c r="I115" s="215"/>
      <c r="J115" s="215"/>
      <c r="K115" s="215">
        <f>K116</f>
        <v>17029813</v>
      </c>
      <c r="L115" s="216">
        <f>L116</f>
        <v>0</v>
      </c>
    </row>
    <row r="116" spans="1:12" ht="47.25">
      <c r="A116" s="150">
        <v>42</v>
      </c>
      <c r="B116" s="151" t="s">
        <v>35</v>
      </c>
      <c r="C116" s="152">
        <f>C117+C118+C119+C120</f>
        <v>0</v>
      </c>
      <c r="D116" s="152"/>
      <c r="E116" s="152"/>
      <c r="F116" s="152"/>
      <c r="G116" s="152">
        <f>SUM(G117:G120)</f>
        <v>0</v>
      </c>
      <c r="H116" s="152"/>
      <c r="I116" s="152"/>
      <c r="J116" s="152"/>
      <c r="K116" s="152">
        <f>SUM(K117:K120)</f>
        <v>17029813</v>
      </c>
      <c r="L116" s="153">
        <f>L117</f>
        <v>0</v>
      </c>
    </row>
    <row r="117" spans="1:12" ht="15">
      <c r="A117" s="136">
        <v>421</v>
      </c>
      <c r="B117" s="137" t="s">
        <v>45</v>
      </c>
      <c r="C117" s="138">
        <f>G117</f>
        <v>0</v>
      </c>
      <c r="D117" s="203"/>
      <c r="E117" s="138"/>
      <c r="F117" s="138"/>
      <c r="G117" s="138">
        <v>0</v>
      </c>
      <c r="H117" s="138"/>
      <c r="I117" s="138"/>
      <c r="J117" s="138"/>
      <c r="K117" s="138">
        <v>17029813</v>
      </c>
      <c r="L117" s="139">
        <v>0</v>
      </c>
    </row>
    <row r="118" spans="1:12" ht="15">
      <c r="A118" s="140">
        <v>422</v>
      </c>
      <c r="B118" s="141" t="s">
        <v>34</v>
      </c>
      <c r="C118" s="142">
        <v>0</v>
      </c>
      <c r="D118" s="203"/>
      <c r="E118" s="142"/>
      <c r="F118" s="142"/>
      <c r="G118" s="142">
        <v>0</v>
      </c>
      <c r="H118" s="142"/>
      <c r="I118" s="142"/>
      <c r="J118" s="142"/>
      <c r="K118" s="138">
        <f t="shared" si="5"/>
        <v>0</v>
      </c>
      <c r="L118" s="143">
        <f t="shared" si="6"/>
        <v>0</v>
      </c>
    </row>
    <row r="119" spans="1:12" ht="30">
      <c r="A119" s="140">
        <v>424</v>
      </c>
      <c r="B119" s="202" t="s">
        <v>36</v>
      </c>
      <c r="C119" s="203">
        <v>0</v>
      </c>
      <c r="D119" s="203"/>
      <c r="E119" s="203"/>
      <c r="F119" s="203"/>
      <c r="G119" s="203">
        <v>0</v>
      </c>
      <c r="H119" s="203"/>
      <c r="I119" s="203"/>
      <c r="J119" s="203"/>
      <c r="K119" s="163">
        <f t="shared" si="5"/>
        <v>0</v>
      </c>
      <c r="L119" s="204">
        <f t="shared" si="6"/>
        <v>0</v>
      </c>
    </row>
    <row r="120" spans="1:12" ht="30.75" thickBot="1">
      <c r="A120" s="209">
        <v>426</v>
      </c>
      <c r="B120" s="202" t="s">
        <v>71</v>
      </c>
      <c r="C120" s="203">
        <v>0</v>
      </c>
      <c r="D120" s="203"/>
      <c r="E120" s="203"/>
      <c r="F120" s="203"/>
      <c r="G120" s="203">
        <v>0</v>
      </c>
      <c r="H120" s="203"/>
      <c r="I120" s="203"/>
      <c r="J120" s="203"/>
      <c r="K120" s="203">
        <f t="shared" si="5"/>
        <v>0</v>
      </c>
      <c r="L120" s="204">
        <f t="shared" si="6"/>
        <v>0</v>
      </c>
    </row>
    <row r="121" spans="1:12" ht="31.5">
      <c r="A121" s="230"/>
      <c r="B121" s="252" t="s">
        <v>43</v>
      </c>
      <c r="C121" s="231"/>
      <c r="D121" s="231"/>
      <c r="E121" s="231"/>
      <c r="F121" s="231"/>
      <c r="G121" s="231"/>
      <c r="H121" s="231"/>
      <c r="I121" s="231"/>
      <c r="J121" s="231"/>
      <c r="K121" s="231"/>
      <c r="L121" s="232"/>
    </row>
    <row r="122" spans="1:12" ht="16.5" thickBot="1">
      <c r="A122" s="85"/>
      <c r="B122" s="170" t="s">
        <v>67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102"/>
    </row>
    <row r="123" spans="1:12" ht="16.5" thickBot="1">
      <c r="A123" s="217">
        <v>3</v>
      </c>
      <c r="B123" s="218" t="s">
        <v>22</v>
      </c>
      <c r="C123" s="219">
        <f>C124</f>
        <v>170000</v>
      </c>
      <c r="D123" s="219"/>
      <c r="E123" s="219"/>
      <c r="F123" s="219"/>
      <c r="G123" s="219">
        <f>G124</f>
        <v>170000</v>
      </c>
      <c r="H123" s="219"/>
      <c r="I123" s="219"/>
      <c r="J123" s="220"/>
      <c r="K123" s="219">
        <f>K124+K130</f>
        <v>80000</v>
      </c>
      <c r="L123" s="221">
        <f>L124</f>
        <v>50000</v>
      </c>
    </row>
    <row r="124" spans="1:12" ht="15.75">
      <c r="A124" s="77">
        <v>32</v>
      </c>
      <c r="B124" s="78" t="s">
        <v>27</v>
      </c>
      <c r="C124" s="75">
        <f>C125+C126+C127+C128+C129</f>
        <v>170000</v>
      </c>
      <c r="D124" s="79"/>
      <c r="E124" s="79"/>
      <c r="F124" s="79"/>
      <c r="G124" s="79">
        <f>SUM(G125:G129)</f>
        <v>170000</v>
      </c>
      <c r="H124" s="79"/>
      <c r="I124" s="79"/>
      <c r="J124" s="87"/>
      <c r="K124" s="84">
        <f>K125+K126+K127+K128+K129</f>
        <v>80000</v>
      </c>
      <c r="L124" s="88">
        <f>L125+L126+L127+L128+L129</f>
        <v>50000</v>
      </c>
    </row>
    <row r="125" spans="1:12" ht="30">
      <c r="A125" s="184">
        <v>321</v>
      </c>
      <c r="B125" s="185" t="s">
        <v>28</v>
      </c>
      <c r="C125" s="186">
        <f>G125</f>
        <v>170000</v>
      </c>
      <c r="D125" s="186"/>
      <c r="E125" s="186"/>
      <c r="F125" s="186"/>
      <c r="G125" s="186">
        <v>170000</v>
      </c>
      <c r="H125" s="186"/>
      <c r="I125" s="186"/>
      <c r="J125" s="186"/>
      <c r="K125" s="194">
        <v>80000</v>
      </c>
      <c r="L125" s="195">
        <v>50000</v>
      </c>
    </row>
    <row r="126" spans="1:12" ht="30">
      <c r="A126" s="184">
        <v>322</v>
      </c>
      <c r="B126" s="185" t="s">
        <v>29</v>
      </c>
      <c r="C126" s="186">
        <f>F126+H126</f>
        <v>0</v>
      </c>
      <c r="D126" s="186"/>
      <c r="E126" s="186"/>
      <c r="F126" s="186"/>
      <c r="G126" s="186">
        <v>0</v>
      </c>
      <c r="H126" s="186"/>
      <c r="I126" s="186"/>
      <c r="J126" s="186"/>
      <c r="K126" s="190">
        <f aca="true" t="shared" si="7" ref="K126:K131">C126</f>
        <v>0</v>
      </c>
      <c r="L126" s="191">
        <f aca="true" t="shared" si="8" ref="L126:L131">K126</f>
        <v>0</v>
      </c>
    </row>
    <row r="127" spans="1:12" ht="15">
      <c r="A127" s="184">
        <v>323</v>
      </c>
      <c r="B127" s="185" t="s">
        <v>30</v>
      </c>
      <c r="C127" s="186">
        <f>F127</f>
        <v>0</v>
      </c>
      <c r="D127" s="186"/>
      <c r="E127" s="186"/>
      <c r="F127" s="186"/>
      <c r="G127" s="186">
        <v>0</v>
      </c>
      <c r="H127" s="186"/>
      <c r="I127" s="186"/>
      <c r="J127" s="186"/>
      <c r="K127" s="186">
        <f t="shared" si="7"/>
        <v>0</v>
      </c>
      <c r="L127" s="187">
        <f t="shared" si="8"/>
        <v>0</v>
      </c>
    </row>
    <row r="128" spans="1:12" ht="45">
      <c r="A128" s="184">
        <v>324</v>
      </c>
      <c r="B128" s="185" t="s">
        <v>62</v>
      </c>
      <c r="C128" s="186">
        <f>F128</f>
        <v>0</v>
      </c>
      <c r="D128" s="186"/>
      <c r="E128" s="186"/>
      <c r="F128" s="186"/>
      <c r="G128" s="186">
        <v>0</v>
      </c>
      <c r="H128" s="186"/>
      <c r="I128" s="186"/>
      <c r="J128" s="186"/>
      <c r="K128" s="186">
        <f t="shared" si="7"/>
        <v>0</v>
      </c>
      <c r="L128" s="187">
        <f t="shared" si="8"/>
        <v>0</v>
      </c>
    </row>
    <row r="129" spans="1:12" ht="30">
      <c r="A129" s="184">
        <v>329</v>
      </c>
      <c r="B129" s="185" t="s">
        <v>31</v>
      </c>
      <c r="C129" s="186">
        <f>F129</f>
        <v>0</v>
      </c>
      <c r="D129" s="186"/>
      <c r="E129" s="186"/>
      <c r="F129" s="186"/>
      <c r="G129" s="186">
        <v>0</v>
      </c>
      <c r="H129" s="186"/>
      <c r="I129" s="186"/>
      <c r="J129" s="186"/>
      <c r="K129" s="186">
        <f t="shared" si="7"/>
        <v>0</v>
      </c>
      <c r="L129" s="187">
        <f t="shared" si="8"/>
        <v>0</v>
      </c>
    </row>
    <row r="130" spans="1:12" ht="15.75">
      <c r="A130" s="81">
        <v>34</v>
      </c>
      <c r="B130" s="82" t="s">
        <v>32</v>
      </c>
      <c r="C130" s="83">
        <f>C131</f>
        <v>0</v>
      </c>
      <c r="D130" s="83"/>
      <c r="E130" s="83"/>
      <c r="F130" s="83"/>
      <c r="G130" s="83">
        <f>G131</f>
        <v>0</v>
      </c>
      <c r="H130" s="83"/>
      <c r="I130" s="83"/>
      <c r="J130" s="83"/>
      <c r="K130" s="79">
        <f t="shared" si="7"/>
        <v>0</v>
      </c>
      <c r="L130" s="80">
        <f t="shared" si="8"/>
        <v>0</v>
      </c>
    </row>
    <row r="131" spans="1:12" ht="15.75" thickBot="1">
      <c r="A131" s="196">
        <v>343</v>
      </c>
      <c r="B131" s="197" t="s">
        <v>33</v>
      </c>
      <c r="C131" s="198">
        <f>F131+G131+H131+I131+J131</f>
        <v>0</v>
      </c>
      <c r="D131" s="198"/>
      <c r="E131" s="198"/>
      <c r="F131" s="198"/>
      <c r="G131" s="198">
        <v>0</v>
      </c>
      <c r="H131" s="198"/>
      <c r="I131" s="198"/>
      <c r="J131" s="198"/>
      <c r="K131" s="199">
        <f t="shared" si="7"/>
        <v>0</v>
      </c>
      <c r="L131" s="200">
        <f t="shared" si="8"/>
        <v>0</v>
      </c>
    </row>
    <row r="132" spans="1:12" ht="16.5" thickBot="1">
      <c r="A132" s="131"/>
      <c r="B132" s="169" t="s">
        <v>44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4"/>
    </row>
    <row r="133" spans="1:12" ht="48" thickBot="1">
      <c r="A133" s="217">
        <v>4</v>
      </c>
      <c r="B133" s="218" t="s">
        <v>58</v>
      </c>
      <c r="C133" s="219">
        <f>C134</f>
        <v>3000</v>
      </c>
      <c r="D133" s="219"/>
      <c r="E133" s="219"/>
      <c r="F133" s="219">
        <f>F134</f>
        <v>3000</v>
      </c>
      <c r="G133" s="219"/>
      <c r="H133" s="219"/>
      <c r="I133" s="219"/>
      <c r="J133" s="219"/>
      <c r="K133" s="219">
        <f>C133</f>
        <v>3000</v>
      </c>
      <c r="L133" s="221">
        <f>K133</f>
        <v>3000</v>
      </c>
    </row>
    <row r="134" spans="1:12" ht="47.25">
      <c r="A134" s="77">
        <v>42</v>
      </c>
      <c r="B134" s="78" t="s">
        <v>35</v>
      </c>
      <c r="C134" s="79">
        <f>C135+C136+C137</f>
        <v>3000</v>
      </c>
      <c r="D134" s="79"/>
      <c r="E134" s="79"/>
      <c r="F134" s="79">
        <f>F135+F136+F137</f>
        <v>3000</v>
      </c>
      <c r="G134" s="79"/>
      <c r="H134" s="79"/>
      <c r="I134" s="79"/>
      <c r="J134" s="79"/>
      <c r="K134" s="79">
        <f>C134</f>
        <v>3000</v>
      </c>
      <c r="L134" s="80">
        <f>K134</f>
        <v>3000</v>
      </c>
    </row>
    <row r="135" spans="1:12" ht="15">
      <c r="A135" s="182">
        <v>421</v>
      </c>
      <c r="B135" s="183" t="s">
        <v>45</v>
      </c>
      <c r="C135" s="192">
        <v>0</v>
      </c>
      <c r="D135" s="190"/>
      <c r="E135" s="192"/>
      <c r="F135" s="192">
        <f>C135</f>
        <v>0</v>
      </c>
      <c r="G135" s="192"/>
      <c r="H135" s="192"/>
      <c r="I135" s="192"/>
      <c r="J135" s="192"/>
      <c r="K135" s="192">
        <f>C135</f>
        <v>0</v>
      </c>
      <c r="L135" s="193">
        <f>K135</f>
        <v>0</v>
      </c>
    </row>
    <row r="136" spans="1:12" ht="15">
      <c r="A136" s="184">
        <v>422</v>
      </c>
      <c r="B136" s="185" t="s">
        <v>34</v>
      </c>
      <c r="C136" s="186">
        <v>0</v>
      </c>
      <c r="D136" s="190"/>
      <c r="E136" s="186"/>
      <c r="F136" s="186">
        <f>C136</f>
        <v>0</v>
      </c>
      <c r="G136" s="186"/>
      <c r="H136" s="186"/>
      <c r="I136" s="186"/>
      <c r="J136" s="186"/>
      <c r="K136" s="192">
        <f>C136</f>
        <v>0</v>
      </c>
      <c r="L136" s="187">
        <f>K136</f>
        <v>0</v>
      </c>
    </row>
    <row r="137" spans="1:12" ht="30.75" thickBot="1">
      <c r="A137" s="188">
        <v>424</v>
      </c>
      <c r="B137" s="189" t="s">
        <v>36</v>
      </c>
      <c r="C137" s="190">
        <v>3000</v>
      </c>
      <c r="D137" s="190"/>
      <c r="E137" s="190"/>
      <c r="F137" s="190">
        <f>C137</f>
        <v>3000</v>
      </c>
      <c r="G137" s="190"/>
      <c r="H137" s="190"/>
      <c r="I137" s="190"/>
      <c r="J137" s="190"/>
      <c r="K137" s="194">
        <f>C137</f>
        <v>3000</v>
      </c>
      <c r="L137" s="191">
        <f>K137</f>
        <v>3000</v>
      </c>
    </row>
    <row r="138" spans="1:12" ht="16.5" thickBot="1">
      <c r="A138" s="72"/>
      <c r="B138" s="76"/>
      <c r="C138" s="73"/>
      <c r="D138" s="73"/>
      <c r="E138" s="73"/>
      <c r="F138" s="73"/>
      <c r="G138" s="73"/>
      <c r="H138" s="73"/>
      <c r="I138" s="73"/>
      <c r="J138" s="73"/>
      <c r="K138" s="73"/>
      <c r="L138" s="74"/>
    </row>
    <row r="139" spans="1:12" ht="48" thickBot="1">
      <c r="A139" s="222" t="s">
        <v>48</v>
      </c>
      <c r="B139" s="223" t="s">
        <v>41</v>
      </c>
      <c r="C139" s="224"/>
      <c r="D139" s="224"/>
      <c r="E139" s="224"/>
      <c r="F139" s="224"/>
      <c r="G139" s="224"/>
      <c r="H139" s="224"/>
      <c r="I139" s="224"/>
      <c r="J139" s="224"/>
      <c r="K139" s="224"/>
      <c r="L139" s="225"/>
    </row>
    <row r="140" spans="1:12" ht="61.5" thickBot="1">
      <c r="A140" s="171" t="s">
        <v>78</v>
      </c>
      <c r="B140" s="166" t="s">
        <v>50</v>
      </c>
      <c r="C140" s="148"/>
      <c r="D140" s="148"/>
      <c r="E140" s="148"/>
      <c r="F140" s="148"/>
      <c r="G140" s="148"/>
      <c r="H140" s="148"/>
      <c r="I140" s="148"/>
      <c r="J140" s="148"/>
      <c r="K140" s="148"/>
      <c r="L140" s="149"/>
    </row>
    <row r="141" spans="1:12" ht="16.5" thickBot="1">
      <c r="A141" s="213">
        <v>3</v>
      </c>
      <c r="B141" s="214" t="s">
        <v>22</v>
      </c>
      <c r="C141" s="215">
        <f>C142+C148</f>
        <v>1928712</v>
      </c>
      <c r="D141" s="215"/>
      <c r="E141" s="215"/>
      <c r="F141" s="215"/>
      <c r="G141" s="215">
        <f>G142+G148</f>
        <v>1928712</v>
      </c>
      <c r="H141" s="215"/>
      <c r="I141" s="215"/>
      <c r="J141" s="215"/>
      <c r="K141" s="215">
        <f>K142+K148</f>
        <v>1928712</v>
      </c>
      <c r="L141" s="216">
        <f>L142+L148</f>
        <v>1928712</v>
      </c>
    </row>
    <row r="142" spans="1:12" ht="15.75">
      <c r="A142" s="150">
        <v>32</v>
      </c>
      <c r="B142" s="151" t="s">
        <v>27</v>
      </c>
      <c r="C142" s="152">
        <f>SUM(C143:C147)</f>
        <v>1923212</v>
      </c>
      <c r="D142" s="152"/>
      <c r="E142" s="152"/>
      <c r="F142" s="152"/>
      <c r="G142" s="152">
        <f>G143+G144+G145+G146+G147</f>
        <v>1923212</v>
      </c>
      <c r="H142" s="152"/>
      <c r="I142" s="152"/>
      <c r="J142" s="152"/>
      <c r="K142" s="152">
        <f>K143+K144+K145+K147+K146</f>
        <v>1923212</v>
      </c>
      <c r="L142" s="153">
        <f>L143+L144+L145+L146+L147</f>
        <v>1923212</v>
      </c>
    </row>
    <row r="143" spans="1:12" ht="30">
      <c r="A143" s="140">
        <v>321</v>
      </c>
      <c r="B143" s="141" t="s">
        <v>28</v>
      </c>
      <c r="C143" s="142">
        <f>G143</f>
        <v>105000</v>
      </c>
      <c r="D143" s="142"/>
      <c r="E143" s="142"/>
      <c r="F143" s="142"/>
      <c r="G143" s="142">
        <v>105000</v>
      </c>
      <c r="H143" s="142"/>
      <c r="I143" s="142"/>
      <c r="J143" s="142"/>
      <c r="K143" s="142">
        <f>C143</f>
        <v>105000</v>
      </c>
      <c r="L143" s="143">
        <f>K143</f>
        <v>105000</v>
      </c>
    </row>
    <row r="144" spans="1:12" ht="30">
      <c r="A144" s="140">
        <v>322</v>
      </c>
      <c r="B144" s="141" t="s">
        <v>29</v>
      </c>
      <c r="C144" s="142">
        <f>G144</f>
        <v>695048.12</v>
      </c>
      <c r="D144" s="142"/>
      <c r="E144" s="142"/>
      <c r="F144" s="142"/>
      <c r="G144" s="142">
        <v>695048.12</v>
      </c>
      <c r="H144" s="142"/>
      <c r="I144" s="142"/>
      <c r="J144" s="142"/>
      <c r="K144" s="142">
        <f>C144</f>
        <v>695048.12</v>
      </c>
      <c r="L144" s="143">
        <f>K144</f>
        <v>695048.12</v>
      </c>
    </row>
    <row r="145" spans="1:12" ht="15">
      <c r="A145" s="201">
        <v>323</v>
      </c>
      <c r="B145" s="202" t="s">
        <v>30</v>
      </c>
      <c r="C145" s="203">
        <f>G145</f>
        <v>1082063.88</v>
      </c>
      <c r="D145" s="203"/>
      <c r="E145" s="203"/>
      <c r="F145" s="203"/>
      <c r="G145" s="203">
        <v>1082063.88</v>
      </c>
      <c r="H145" s="203"/>
      <c r="I145" s="203"/>
      <c r="J145" s="203"/>
      <c r="K145" s="142">
        <f>C145</f>
        <v>1082063.88</v>
      </c>
      <c r="L145" s="204">
        <f>K145</f>
        <v>1082063.88</v>
      </c>
    </row>
    <row r="146" spans="1:12" ht="30">
      <c r="A146" s="201">
        <v>324</v>
      </c>
      <c r="B146" s="202" t="s">
        <v>52</v>
      </c>
      <c r="C146" s="203">
        <f>G146</f>
        <v>0</v>
      </c>
      <c r="D146" s="203"/>
      <c r="E146" s="203"/>
      <c r="F146" s="203"/>
      <c r="G146" s="203">
        <v>0</v>
      </c>
      <c r="H146" s="203"/>
      <c r="I146" s="203"/>
      <c r="J146" s="203"/>
      <c r="K146" s="142">
        <f>C146</f>
        <v>0</v>
      </c>
      <c r="L146" s="204">
        <f>K146</f>
        <v>0</v>
      </c>
    </row>
    <row r="147" spans="1:12" ht="30">
      <c r="A147" s="201">
        <v>329</v>
      </c>
      <c r="B147" s="141" t="s">
        <v>31</v>
      </c>
      <c r="C147" s="203">
        <f>G147</f>
        <v>41100</v>
      </c>
      <c r="D147" s="203"/>
      <c r="E147" s="203"/>
      <c r="F147" s="203"/>
      <c r="G147" s="203">
        <v>41100</v>
      </c>
      <c r="H147" s="203"/>
      <c r="I147" s="203"/>
      <c r="J147" s="203"/>
      <c r="K147" s="203">
        <f>C147</f>
        <v>41100</v>
      </c>
      <c r="L147" s="204">
        <f>K147</f>
        <v>41100</v>
      </c>
    </row>
    <row r="148" spans="1:12" ht="15.75">
      <c r="A148" s="158">
        <v>34</v>
      </c>
      <c r="B148" s="159" t="s">
        <v>47</v>
      </c>
      <c r="C148" s="160">
        <f>C149</f>
        <v>5500</v>
      </c>
      <c r="D148" s="156"/>
      <c r="E148" s="156"/>
      <c r="F148" s="156"/>
      <c r="G148" s="156">
        <f>G149</f>
        <v>5500</v>
      </c>
      <c r="H148" s="156"/>
      <c r="I148" s="156"/>
      <c r="J148" s="156"/>
      <c r="K148" s="156">
        <f>K149</f>
        <v>5500</v>
      </c>
      <c r="L148" s="161">
        <f>L149</f>
        <v>5500</v>
      </c>
    </row>
    <row r="149" spans="1:12" ht="15.75" thickBot="1">
      <c r="A149" s="205">
        <v>343</v>
      </c>
      <c r="B149" s="206" t="s">
        <v>33</v>
      </c>
      <c r="C149" s="207">
        <f>G149</f>
        <v>5500</v>
      </c>
      <c r="D149" s="207"/>
      <c r="E149" s="207"/>
      <c r="F149" s="207"/>
      <c r="G149" s="207">
        <v>5500</v>
      </c>
      <c r="H149" s="207"/>
      <c r="I149" s="207"/>
      <c r="J149" s="207"/>
      <c r="K149" s="207">
        <f>C149</f>
        <v>5500</v>
      </c>
      <c r="L149" s="208">
        <f>K149</f>
        <v>5500</v>
      </c>
    </row>
    <row r="150" spans="1:12" ht="16.5" thickBot="1">
      <c r="A150" s="144"/>
      <c r="B150" s="145"/>
      <c r="C150" s="146"/>
      <c r="D150" s="146"/>
      <c r="E150" s="146"/>
      <c r="F150" s="146"/>
      <c r="G150" s="146"/>
      <c r="H150" s="146"/>
      <c r="I150" s="146"/>
      <c r="J150" s="146"/>
      <c r="K150" s="146"/>
      <c r="L150" s="147"/>
    </row>
    <row r="151" spans="1:12" ht="48" thickBot="1">
      <c r="A151" s="222" t="s">
        <v>48</v>
      </c>
      <c r="B151" s="223" t="s">
        <v>41</v>
      </c>
      <c r="C151" s="224"/>
      <c r="D151" s="224"/>
      <c r="E151" s="224"/>
      <c r="F151" s="224"/>
      <c r="G151" s="224"/>
      <c r="H151" s="224"/>
      <c r="I151" s="224"/>
      <c r="J151" s="224"/>
      <c r="K151" s="224"/>
      <c r="L151" s="225"/>
    </row>
    <row r="152" spans="1:12" ht="46.5" thickBot="1">
      <c r="A152" s="168" t="s">
        <v>77</v>
      </c>
      <c r="B152" s="172" t="s">
        <v>51</v>
      </c>
      <c r="C152" s="146"/>
      <c r="D152" s="146"/>
      <c r="E152" s="146"/>
      <c r="F152" s="146"/>
      <c r="G152" s="146"/>
      <c r="H152" s="146"/>
      <c r="I152" s="146"/>
      <c r="J152" s="146"/>
      <c r="K152" s="146"/>
      <c r="L152" s="147"/>
    </row>
    <row r="153" spans="1:12" ht="48" thickBot="1">
      <c r="A153" s="213">
        <v>4</v>
      </c>
      <c r="B153" s="218" t="s">
        <v>58</v>
      </c>
      <c r="C153" s="215">
        <f>C154</f>
        <v>349903</v>
      </c>
      <c r="D153" s="215"/>
      <c r="E153" s="215"/>
      <c r="F153" s="215"/>
      <c r="G153" s="215">
        <f>G154</f>
        <v>349903</v>
      </c>
      <c r="H153" s="215"/>
      <c r="I153" s="215"/>
      <c r="J153" s="215"/>
      <c r="K153" s="215">
        <f aca="true" t="shared" si="9" ref="K153:K158">C153</f>
        <v>349903</v>
      </c>
      <c r="L153" s="216">
        <f aca="true" t="shared" si="10" ref="L153:L158">K153</f>
        <v>349903</v>
      </c>
    </row>
    <row r="154" spans="1:12" ht="47.25">
      <c r="A154" s="150">
        <v>42</v>
      </c>
      <c r="B154" s="151" t="s">
        <v>35</v>
      </c>
      <c r="C154" s="152">
        <f>C155+C156+C157+C158</f>
        <v>349903</v>
      </c>
      <c r="D154" s="152"/>
      <c r="E154" s="152"/>
      <c r="F154" s="152"/>
      <c r="G154" s="152">
        <f>G155+G156+G157+G158</f>
        <v>349903</v>
      </c>
      <c r="H154" s="152"/>
      <c r="I154" s="152"/>
      <c r="J154" s="152"/>
      <c r="K154" s="152">
        <f t="shared" si="9"/>
        <v>349903</v>
      </c>
      <c r="L154" s="153">
        <f t="shared" si="10"/>
        <v>349903</v>
      </c>
    </row>
    <row r="155" spans="1:12" ht="15">
      <c r="A155" s="136">
        <v>421</v>
      </c>
      <c r="B155" s="137" t="s">
        <v>45</v>
      </c>
      <c r="C155" s="138">
        <f>G155</f>
        <v>183903</v>
      </c>
      <c r="D155" s="203"/>
      <c r="E155" s="138"/>
      <c r="F155" s="138"/>
      <c r="G155" s="138">
        <v>183903</v>
      </c>
      <c r="H155" s="138"/>
      <c r="I155" s="138"/>
      <c r="J155" s="138"/>
      <c r="K155" s="138">
        <f t="shared" si="9"/>
        <v>183903</v>
      </c>
      <c r="L155" s="139">
        <f t="shared" si="10"/>
        <v>183903</v>
      </c>
    </row>
    <row r="156" spans="1:12" ht="15">
      <c r="A156" s="140">
        <v>422</v>
      </c>
      <c r="B156" s="141" t="s">
        <v>34</v>
      </c>
      <c r="C156" s="142">
        <f>G156</f>
        <v>156000</v>
      </c>
      <c r="D156" s="203"/>
      <c r="E156" s="142"/>
      <c r="F156" s="142"/>
      <c r="G156" s="142">
        <v>156000</v>
      </c>
      <c r="H156" s="142"/>
      <c r="I156" s="142"/>
      <c r="J156" s="142"/>
      <c r="K156" s="138">
        <f t="shared" si="9"/>
        <v>156000</v>
      </c>
      <c r="L156" s="143">
        <f t="shared" si="10"/>
        <v>156000</v>
      </c>
    </row>
    <row r="157" spans="1:12" ht="30">
      <c r="A157" s="140">
        <v>424</v>
      </c>
      <c r="B157" s="202" t="s">
        <v>36</v>
      </c>
      <c r="C157" s="203">
        <f>G157</f>
        <v>10000</v>
      </c>
      <c r="D157" s="203"/>
      <c r="E157" s="203"/>
      <c r="F157" s="203"/>
      <c r="G157" s="203">
        <v>10000</v>
      </c>
      <c r="H157" s="203"/>
      <c r="I157" s="203"/>
      <c r="J157" s="203"/>
      <c r="K157" s="163">
        <f t="shared" si="9"/>
        <v>10000</v>
      </c>
      <c r="L157" s="204">
        <f t="shared" si="10"/>
        <v>10000</v>
      </c>
    </row>
    <row r="158" spans="1:12" ht="30.75" thickBot="1">
      <c r="A158" s="209">
        <v>426</v>
      </c>
      <c r="B158" s="202" t="s">
        <v>71</v>
      </c>
      <c r="C158" s="203">
        <f>G158</f>
        <v>0</v>
      </c>
      <c r="D158" s="203"/>
      <c r="E158" s="203"/>
      <c r="F158" s="203"/>
      <c r="G158" s="203">
        <v>0</v>
      </c>
      <c r="H158" s="203"/>
      <c r="I158" s="203"/>
      <c r="J158" s="203"/>
      <c r="K158" s="203">
        <f t="shared" si="9"/>
        <v>0</v>
      </c>
      <c r="L158" s="204">
        <f t="shared" si="10"/>
        <v>0</v>
      </c>
    </row>
    <row r="159" spans="1:12" ht="16.5" thickBot="1">
      <c r="A159" s="294" t="s">
        <v>46</v>
      </c>
      <c r="B159" s="295"/>
      <c r="C159" s="104">
        <f>C5+C141+C153+C46+C104+C61+C133+C123+C36+C115+C17+C28+C69+C80+C91</f>
        <v>16741806.4</v>
      </c>
      <c r="D159" s="104">
        <f aca="true" t="shared" si="11" ref="D159:L159">D5+D141+D153+D46+D104+D61+D133+D123+D36+D115+D17+D28+D69+D80+D91</f>
        <v>72281.4</v>
      </c>
      <c r="E159" s="104">
        <f t="shared" si="11"/>
        <v>137000</v>
      </c>
      <c r="F159" s="104">
        <f t="shared" si="11"/>
        <v>853010</v>
      </c>
      <c r="G159" s="104">
        <f t="shared" si="11"/>
        <v>15679515</v>
      </c>
      <c r="H159" s="104">
        <f t="shared" si="11"/>
        <v>0</v>
      </c>
      <c r="I159" s="104">
        <f t="shared" si="11"/>
        <v>0</v>
      </c>
      <c r="J159" s="104">
        <f t="shared" si="11"/>
        <v>0</v>
      </c>
      <c r="K159" s="104">
        <f t="shared" si="11"/>
        <v>33748719.4</v>
      </c>
      <c r="L159" s="104">
        <f t="shared" si="11"/>
        <v>16753906.4</v>
      </c>
    </row>
    <row r="160" spans="1:12" ht="12.75">
      <c r="A160" s="60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 t="s">
        <v>63</v>
      </c>
    </row>
    <row r="161" spans="1:12" ht="12.75">
      <c r="A161" s="60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60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60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60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60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60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60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60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60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60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60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60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60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60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60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60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60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60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60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60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60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60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60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60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60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60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60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60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60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60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60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60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60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60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60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60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60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60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60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60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60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60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60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60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60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60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60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60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60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60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60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60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60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60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60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60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60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60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60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60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60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60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60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60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60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60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60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60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60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60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60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60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60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60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60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60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60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60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60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60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60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60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60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60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60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60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60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60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60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60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60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60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60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60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60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60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60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60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60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60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60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60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60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60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60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60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60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60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60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60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60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60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60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60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60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60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60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60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60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60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60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60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60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60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60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60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60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60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60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60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60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60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60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60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60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60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60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60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60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60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60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60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60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60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60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60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60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60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60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60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60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60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60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60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60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60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60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60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60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60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60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60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60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60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60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60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60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60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60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60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60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60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60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60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60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60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60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60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60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60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60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60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60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60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60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60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60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60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60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60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60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60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60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60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60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60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60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60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60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60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60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60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60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60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60"/>
      <c r="B365" s="7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60"/>
      <c r="B366" s="7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60"/>
      <c r="B367" s="7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60"/>
      <c r="B368" s="7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60"/>
      <c r="B369" s="7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60"/>
      <c r="B370" s="7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60"/>
      <c r="B371" s="7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60"/>
      <c r="B372" s="7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60"/>
      <c r="B373" s="7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60"/>
      <c r="B374" s="7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60"/>
      <c r="B375" s="7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60"/>
      <c r="B376" s="7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60"/>
      <c r="B377" s="7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60"/>
      <c r="B378" s="7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60"/>
      <c r="B379" s="7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60"/>
      <c r="B380" s="7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60"/>
      <c r="B381" s="7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60"/>
      <c r="B382" s="7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60"/>
      <c r="B383" s="7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60"/>
      <c r="B384" s="7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60"/>
      <c r="B385" s="7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60"/>
      <c r="B386" s="7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60"/>
      <c r="B387" s="7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60"/>
      <c r="B388" s="7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60"/>
      <c r="B389" s="7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60"/>
      <c r="B390" s="7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60"/>
      <c r="B391" s="7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60"/>
      <c r="B392" s="7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60"/>
      <c r="B393" s="7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60"/>
      <c r="B394" s="7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60"/>
      <c r="B395" s="7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60"/>
      <c r="B396" s="7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60"/>
      <c r="B397" s="7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60"/>
      <c r="B398" s="7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60"/>
      <c r="B399" s="7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60"/>
      <c r="B400" s="7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60"/>
      <c r="B401" s="7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60"/>
      <c r="B402" s="7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60"/>
      <c r="B403" s="7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60"/>
      <c r="B404" s="7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60"/>
      <c r="B405" s="7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60"/>
      <c r="B406" s="7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60"/>
      <c r="B407" s="7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60"/>
      <c r="B408" s="7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60"/>
      <c r="B409" s="7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60"/>
      <c r="B410" s="7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60"/>
      <c r="B411" s="7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60"/>
      <c r="B412" s="7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60"/>
      <c r="B413" s="7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60"/>
      <c r="B414" s="7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60"/>
      <c r="B415" s="7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60"/>
      <c r="B416" s="7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60"/>
      <c r="B417" s="7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>
      <c r="A418" s="60"/>
      <c r="B418" s="7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2.75">
      <c r="A419" s="60"/>
      <c r="B419" s="7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2.75">
      <c r="A420" s="60"/>
      <c r="B420" s="7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2.75">
      <c r="A421" s="60"/>
      <c r="B421" s="7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2.75">
      <c r="A422" s="60"/>
      <c r="B422" s="7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2.75">
      <c r="A423" s="60"/>
      <c r="B423" s="7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2.75">
      <c r="A424" s="60"/>
      <c r="B424" s="7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2.75">
      <c r="A425" s="60"/>
      <c r="B425" s="7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2.75">
      <c r="A426" s="60"/>
      <c r="B426" s="7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2.75">
      <c r="A427" s="60"/>
      <c r="B427" s="7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2.75">
      <c r="A428" s="60"/>
      <c r="B428" s="7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2.75">
      <c r="A429" s="60"/>
      <c r="B429" s="7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2.75">
      <c r="A430" s="60"/>
      <c r="B430" s="7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2.75">
      <c r="A431" s="60"/>
      <c r="B431" s="7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2.75">
      <c r="A432" s="60"/>
      <c r="B432" s="7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2.75">
      <c r="A433" s="60"/>
      <c r="B433" s="7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2.75">
      <c r="A434" s="60"/>
      <c r="B434" s="7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2.75">
      <c r="A435" s="60"/>
      <c r="B435" s="7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2.75">
      <c r="A436" s="60"/>
      <c r="B436" s="7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2.75">
      <c r="A437" s="60"/>
      <c r="B437" s="7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2.75">
      <c r="A438" s="60"/>
      <c r="B438" s="7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2.75">
      <c r="A439" s="60"/>
      <c r="B439" s="7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2.75">
      <c r="A440" s="60"/>
      <c r="B440" s="7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2.75">
      <c r="A441" s="60"/>
      <c r="B441" s="7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2.75">
      <c r="A442" s="60"/>
      <c r="B442" s="7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2.75">
      <c r="A443" s="60"/>
      <c r="B443" s="7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2.75">
      <c r="A444" s="60"/>
      <c r="B444" s="7"/>
      <c r="C444" s="3"/>
      <c r="D444" s="3"/>
      <c r="E444" s="3"/>
      <c r="F444" s="3"/>
      <c r="G444" s="3"/>
      <c r="H444" s="3"/>
      <c r="I444" s="3"/>
      <c r="J444" s="3"/>
      <c r="K444" s="3"/>
      <c r="L444" s="3"/>
    </row>
  </sheetData>
  <sheetProtection/>
  <mergeCells count="2">
    <mergeCell ref="A1:L1"/>
    <mergeCell ref="A159:B159"/>
  </mergeCells>
  <printOptions horizontalCentered="1"/>
  <pageMargins left="0.25" right="0.25" top="0.75" bottom="0.75" header="0.3" footer="0.3"/>
  <pageSetup firstPageNumber="3" useFirstPageNumber="1"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2020-10-13T15:01:46Z</cp:lastPrinted>
  <dcterms:created xsi:type="dcterms:W3CDTF">2013-09-11T11:00:21Z</dcterms:created>
  <dcterms:modified xsi:type="dcterms:W3CDTF">2020-10-13T15:05:09Z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