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2120" windowHeight="858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59" i="1"/>
  <c r="C60"/>
  <c r="E78"/>
  <c r="F78"/>
  <c r="G78"/>
  <c r="G28"/>
  <c r="C83"/>
  <c r="E82"/>
  <c r="F82"/>
  <c r="G82"/>
  <c r="E88"/>
  <c r="F88"/>
  <c r="F86" s="1"/>
  <c r="F85" s="1"/>
  <c r="G88"/>
  <c r="G86"/>
  <c r="G85" s="1"/>
  <c r="E86"/>
  <c r="E85" s="1"/>
  <c r="E80"/>
  <c r="F80"/>
  <c r="G80"/>
  <c r="E76"/>
  <c r="E75"/>
  <c r="F76"/>
  <c r="G76"/>
  <c r="G75" s="1"/>
  <c r="G13"/>
  <c r="G11" s="1"/>
  <c r="G17"/>
  <c r="E19"/>
  <c r="F19"/>
  <c r="G19"/>
  <c r="G23"/>
  <c r="G22" s="1"/>
  <c r="D28"/>
  <c r="E28"/>
  <c r="F28"/>
  <c r="G30"/>
  <c r="F34"/>
  <c r="G34"/>
  <c r="F38"/>
  <c r="G38"/>
  <c r="E40"/>
  <c r="F40"/>
  <c r="G40"/>
  <c r="C18"/>
  <c r="E118"/>
  <c r="E117" s="1"/>
  <c r="E92" s="1"/>
  <c r="F118"/>
  <c r="F117"/>
  <c r="G118"/>
  <c r="G117"/>
  <c r="E112"/>
  <c r="F112"/>
  <c r="G112"/>
  <c r="E110"/>
  <c r="F110"/>
  <c r="G110"/>
  <c r="E108"/>
  <c r="F108"/>
  <c r="G108"/>
  <c r="E104"/>
  <c r="F104"/>
  <c r="G104"/>
  <c r="E102"/>
  <c r="F102"/>
  <c r="G102"/>
  <c r="E99"/>
  <c r="F99"/>
  <c r="G99"/>
  <c r="G98"/>
  <c r="G95"/>
  <c r="G93"/>
  <c r="E95"/>
  <c r="E93"/>
  <c r="F95"/>
  <c r="F93"/>
  <c r="E71"/>
  <c r="F71"/>
  <c r="G71"/>
  <c r="E69"/>
  <c r="F69"/>
  <c r="G69"/>
  <c r="E65"/>
  <c r="F65"/>
  <c r="G65"/>
  <c r="E62"/>
  <c r="F62"/>
  <c r="G62"/>
  <c r="E56"/>
  <c r="F56"/>
  <c r="G56"/>
  <c r="E53"/>
  <c r="F53"/>
  <c r="G53"/>
  <c r="E49"/>
  <c r="F49"/>
  <c r="G49"/>
  <c r="G43"/>
  <c r="E44"/>
  <c r="F44"/>
  <c r="F43" s="1"/>
  <c r="G44"/>
  <c r="E23"/>
  <c r="F23"/>
  <c r="F22" s="1"/>
  <c r="C22" s="1"/>
  <c r="C100"/>
  <c r="C101"/>
  <c r="C103"/>
  <c r="C105"/>
  <c r="C106"/>
  <c r="C107"/>
  <c r="C109"/>
  <c r="C111"/>
  <c r="C113"/>
  <c r="C114"/>
  <c r="C115"/>
  <c r="C96"/>
  <c r="C119"/>
  <c r="D112"/>
  <c r="D110"/>
  <c r="C110" s="1"/>
  <c r="D108"/>
  <c r="C108" s="1"/>
  <c r="D102"/>
  <c r="D98" s="1"/>
  <c r="C98" s="1"/>
  <c r="D99"/>
  <c r="C79"/>
  <c r="D78"/>
  <c r="D71"/>
  <c r="C71" s="1"/>
  <c r="D62"/>
  <c r="D65"/>
  <c r="C67"/>
  <c r="C68"/>
  <c r="C61"/>
  <c r="C55"/>
  <c r="C54"/>
  <c r="C64"/>
  <c r="D56"/>
  <c r="C56" s="1"/>
  <c r="D30"/>
  <c r="C30" s="1"/>
  <c r="F13"/>
  <c r="F11" s="1"/>
  <c r="F17"/>
  <c r="F30"/>
  <c r="E13"/>
  <c r="E11" s="1"/>
  <c r="E10" s="1"/>
  <c r="E17"/>
  <c r="C17" s="1"/>
  <c r="E30"/>
  <c r="E34"/>
  <c r="E38"/>
  <c r="D104"/>
  <c r="C77"/>
  <c r="C73"/>
  <c r="C72"/>
  <c r="D13"/>
  <c r="C13" s="1"/>
  <c r="D17"/>
  <c r="D19"/>
  <c r="C19" s="1"/>
  <c r="C66"/>
  <c r="C65" s="1"/>
  <c r="D23"/>
  <c r="C23" s="1"/>
  <c r="D34"/>
  <c r="C34"/>
  <c r="D38"/>
  <c r="D40"/>
  <c r="C40" s="1"/>
  <c r="C41"/>
  <c r="C20"/>
  <c r="C16"/>
  <c r="C89"/>
  <c r="C81"/>
  <c r="C70"/>
  <c r="D69"/>
  <c r="C63"/>
  <c r="C58"/>
  <c r="C57"/>
  <c r="C52"/>
  <c r="C51"/>
  <c r="C50"/>
  <c r="C48"/>
  <c r="C47"/>
  <c r="C46"/>
  <c r="C45"/>
  <c r="C39"/>
  <c r="C37"/>
  <c r="C36"/>
  <c r="C35"/>
  <c r="C33"/>
  <c r="C32"/>
  <c r="C31"/>
  <c r="C29"/>
  <c r="C27"/>
  <c r="C26"/>
  <c r="C25"/>
  <c r="C24"/>
  <c r="C15"/>
  <c r="C14"/>
  <c r="D44"/>
  <c r="C44" s="1"/>
  <c r="D49"/>
  <c r="C49" s="1"/>
  <c r="D53"/>
  <c r="D82"/>
  <c r="D76"/>
  <c r="C76" s="1"/>
  <c r="D80"/>
  <c r="D88"/>
  <c r="D86" s="1"/>
  <c r="D95"/>
  <c r="C95" s="1"/>
  <c r="D118"/>
  <c r="D117" s="1"/>
  <c r="C117" s="1"/>
  <c r="E98"/>
  <c r="F75"/>
  <c r="F98"/>
  <c r="E22"/>
  <c r="G92"/>
  <c r="C28"/>
  <c r="C82"/>
  <c r="C102"/>
  <c r="C112"/>
  <c r="C80"/>
  <c r="C69"/>
  <c r="C78"/>
  <c r="C38"/>
  <c r="D22"/>
  <c r="C104"/>
  <c r="C99"/>
  <c r="F92"/>
  <c r="D11"/>
  <c r="C88"/>
  <c r="C62"/>
  <c r="E43"/>
  <c r="D75"/>
  <c r="E8" l="1"/>
  <c r="E7" s="1"/>
  <c r="E121"/>
  <c r="D85"/>
  <c r="C85" s="1"/>
  <c r="C86"/>
  <c r="C75"/>
  <c r="C11"/>
  <c r="F10"/>
  <c r="G10"/>
  <c r="D43"/>
  <c r="D93"/>
  <c r="C118"/>
  <c r="D92" l="1"/>
  <c r="C92" s="1"/>
  <c r="C93"/>
  <c r="G8"/>
  <c r="G7" s="1"/>
  <c r="G121"/>
  <c r="D10"/>
  <c r="C43"/>
  <c r="F8"/>
  <c r="F7" s="1"/>
  <c r="F121"/>
  <c r="D121" l="1"/>
  <c r="C121" s="1"/>
  <c r="D8"/>
  <c r="D7" s="1"/>
  <c r="C10"/>
  <c r="C8" s="1"/>
  <c r="C7" s="1"/>
</calcChain>
</file>

<file path=xl/sharedStrings.xml><?xml version="1.0" encoding="utf-8"?>
<sst xmlns="http://schemas.openxmlformats.org/spreadsheetml/2006/main" count="118" uniqueCount="112">
  <si>
    <t>RAČUN</t>
  </si>
  <si>
    <t>NAZIV  RAČUNA</t>
  </si>
  <si>
    <t>Materijalni rashodi</t>
  </si>
  <si>
    <t>Naknade troškova zaposlenima</t>
  </si>
  <si>
    <t>Službena putovanja</t>
  </si>
  <si>
    <t>Dnevnice za službeni put u zemlji</t>
  </si>
  <si>
    <t>Naknade za smještaj na sl.putu u z.</t>
  </si>
  <si>
    <t>Naknade za prijevoz na sl.putu u z.</t>
  </si>
  <si>
    <t>Stručno usavršavanje zaposlenika</t>
  </si>
  <si>
    <t>Seminari, savjetovanja i simpoziji</t>
  </si>
  <si>
    <t>Rashodi za materijal i energiju</t>
  </si>
  <si>
    <t>Uredski materijal i ost. mat. rash.</t>
  </si>
  <si>
    <t>Uredski materijal</t>
  </si>
  <si>
    <t>Materijal za čišćenje</t>
  </si>
  <si>
    <t>Materijal za higij. potrebe i njegu</t>
  </si>
  <si>
    <t>Materijal i sirovine</t>
  </si>
  <si>
    <t>Namirnice za ostale namjene</t>
  </si>
  <si>
    <t>Energija</t>
  </si>
  <si>
    <t>Električna energija</t>
  </si>
  <si>
    <t>Plin</t>
  </si>
  <si>
    <t>Motorni benzin i dizel gorivo</t>
  </si>
  <si>
    <t>Materijal i dijelovi za tek.i inv.održ.</t>
  </si>
  <si>
    <t>Mater.i dijel.za tek.i inv.održ.objek.</t>
  </si>
  <si>
    <t>Materijal i dijelovi za održ.opreme</t>
  </si>
  <si>
    <t>Ostali materijal za tekuće i inv.odr.</t>
  </si>
  <si>
    <t>Sitni inventar i auto gume</t>
  </si>
  <si>
    <t>Sitni inventar</t>
  </si>
  <si>
    <t>Rashodi za usluge</t>
  </si>
  <si>
    <t>Usluge telefona, pošte i prijevoza</t>
  </si>
  <si>
    <t>Usluge telefona i telefaksa</t>
  </si>
  <si>
    <t>Usluge interneta</t>
  </si>
  <si>
    <t>Poštarina( pisma, tiskanice i slično )</t>
  </si>
  <si>
    <t>Ostale usluge za komun. i prijevoz</t>
  </si>
  <si>
    <t>Usluge tekućeg i invest. održ.</t>
  </si>
  <si>
    <t>Usluge tekućeg i inv.održ.g.objek.</t>
  </si>
  <si>
    <t>Usluge tekućeg i inv.održav.opreme</t>
  </si>
  <si>
    <t>Usluge promidžbe i informiranja</t>
  </si>
  <si>
    <t>Tisak – natječaji</t>
  </si>
  <si>
    <t>Ostale usluge promidžbe i informir.</t>
  </si>
  <si>
    <t>Komunalne usluge</t>
  </si>
  <si>
    <t>Opskrba vodom</t>
  </si>
  <si>
    <t>Iznošenje i odvoz smeća</t>
  </si>
  <si>
    <t>Dimnjačarske usluge</t>
  </si>
  <si>
    <t>Zdravstvene i veterinarske usluge</t>
  </si>
  <si>
    <t>Obavezni i preventivni zdr.pregl.za.</t>
  </si>
  <si>
    <t>Intelektualne i osobne usluge</t>
  </si>
  <si>
    <t>Ugovori o djelu</t>
  </si>
  <si>
    <t>Računalne usluge</t>
  </si>
  <si>
    <t>Ostale računalne usluge</t>
  </si>
  <si>
    <t>Ostale usluge</t>
  </si>
  <si>
    <t>Grafičke i tiskarske usluge</t>
  </si>
  <si>
    <t>Ostali nespomenuti rash. poslov.</t>
  </si>
  <si>
    <t>Članarine</t>
  </si>
  <si>
    <t>Tuzemne članarine</t>
  </si>
  <si>
    <t>Ostali nespomenuti rash. poslovan.</t>
  </si>
  <si>
    <t>Ostali nespomenuti rash.poslovanja</t>
  </si>
  <si>
    <t>Financijski rashodi</t>
  </si>
  <si>
    <t>Ostali financijski rashodi</t>
  </si>
  <si>
    <t>Bankarske usluge i usluge pl. pr.</t>
  </si>
  <si>
    <t>Usluge platnog prometa</t>
  </si>
  <si>
    <t>Rashodi za nab.pr. i dug. imovine</t>
  </si>
  <si>
    <t>Građevinski objekti</t>
  </si>
  <si>
    <t>Poslovni objekti</t>
  </si>
  <si>
    <t>Postrojenja i oprema</t>
  </si>
  <si>
    <t>Knjige</t>
  </si>
  <si>
    <t>Knjige u knjižnicama</t>
  </si>
  <si>
    <t>SVEUKUPNO TROŠKOVI:</t>
  </si>
  <si>
    <t>Računovođa:</t>
  </si>
  <si>
    <t>Ravnatelj:</t>
  </si>
  <si>
    <t>Vlastiti prihodi</t>
  </si>
  <si>
    <t>Sufinanciranje</t>
  </si>
  <si>
    <t>Ostale usluge tek.i inv.održavanja</t>
  </si>
  <si>
    <t>Ost.usl.-pregledi po zakonu</t>
  </si>
  <si>
    <t>Deratizacija i dezinsekcija</t>
  </si>
  <si>
    <t>Rashodi poslovanja</t>
  </si>
  <si>
    <t>3 i 4</t>
  </si>
  <si>
    <t>Ostale nak.troškova zaposlen.</t>
  </si>
  <si>
    <t>Nakn.za kor.privatnog aut.u sl.svrhe</t>
  </si>
  <si>
    <t>Službena,radna i zašt.odj.i obuća</t>
  </si>
  <si>
    <t>Oprema za održavanje i zaštitu</t>
  </si>
  <si>
    <t>Premije osiguranja</t>
  </si>
  <si>
    <t>PLAN 2014.</t>
  </si>
  <si>
    <t>Zgrade obraz.institucija-sanitarni čvor</t>
  </si>
  <si>
    <t>Donacije</t>
  </si>
  <si>
    <t>Ostale komunalne usluge-čiš.sep.ja</t>
  </si>
  <si>
    <t>Laboratorijske usluge-analiza vode</t>
  </si>
  <si>
    <t>Usluge odv.i pravnog savjetovanja</t>
  </si>
  <si>
    <t>Ostale intelektualne usluge</t>
  </si>
  <si>
    <t>Reprezentacija</t>
  </si>
  <si>
    <t>Uredska oprema i namještaj</t>
  </si>
  <si>
    <t>Računala i računalna oprema</t>
  </si>
  <si>
    <t>Uredski namještaj</t>
  </si>
  <si>
    <t>Komunikacijska oprema</t>
  </si>
  <si>
    <t>Radio i TV prijemnici</t>
  </si>
  <si>
    <t>Oprema za grijanje,vent.i hlađenje</t>
  </si>
  <si>
    <t>Oprema za održavanje prostorija</t>
  </si>
  <si>
    <t>Medicinska i laboratorijska oprema</t>
  </si>
  <si>
    <t>Laboratorijska oprema</t>
  </si>
  <si>
    <t>Sportska oprema</t>
  </si>
  <si>
    <t>Uređaji, strojevi i oprema</t>
  </si>
  <si>
    <t xml:space="preserve">Uređaji </t>
  </si>
  <si>
    <t>Strojevi</t>
  </si>
  <si>
    <t>Oprema</t>
  </si>
  <si>
    <t>KAPITALNA ULAGANJA</t>
  </si>
  <si>
    <t>UKUPNO</t>
  </si>
  <si>
    <t>U Vrbovcu, 07.03.2014.</t>
  </si>
  <si>
    <t>Natalija Varga</t>
  </si>
  <si>
    <t>Edina Operta</t>
  </si>
  <si>
    <t>Literatura(publikac.,časopisi,knjige, terenske nastave)</t>
  </si>
  <si>
    <t>FINANCIJSKI PLAN 2014.GODINA</t>
  </si>
  <si>
    <t>II. OSNOVNA ŠKOLA VRBOVEC</t>
  </si>
  <si>
    <t xml:space="preserve">Državni proračun 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</si>
</sst>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</font>
    <font>
      <b/>
      <sz val="14"/>
      <name val="Arial"/>
      <family val="2"/>
      <charset val="238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  <charset val="238"/>
    </font>
    <font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1" fillId="0" borderId="1" xfId="0" applyNumberFormat="1" applyFont="1" applyBorder="1" applyAlignment="1" applyProtection="1">
      <alignment horizontal="right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3" fontId="2" fillId="0" borderId="1" xfId="0" applyNumberFormat="1" applyFont="1" applyBorder="1" applyProtection="1">
      <protection locked="0"/>
    </xf>
    <xf numFmtId="3" fontId="1" fillId="0" borderId="1" xfId="0" applyNumberFormat="1" applyFont="1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Protection="1">
      <protection locked="0"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 applyProtection="1">
      <alignment horizontal="right"/>
      <protection locked="0"/>
    </xf>
    <xf numFmtId="3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vertical="top" wrapText="1"/>
    </xf>
    <xf numFmtId="14" fontId="2" fillId="0" borderId="0" xfId="0" applyNumberFormat="1" applyFont="1" applyProtection="1">
      <protection locked="0"/>
    </xf>
    <xf numFmtId="0" fontId="3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3" fontId="2" fillId="0" borderId="4" xfId="0" applyNumberFormat="1" applyFont="1" applyBorder="1" applyProtection="1">
      <protection locked="0"/>
    </xf>
    <xf numFmtId="3" fontId="1" fillId="0" borderId="4" xfId="0" applyNumberFormat="1" applyFont="1" applyBorder="1"/>
    <xf numFmtId="3" fontId="1" fillId="0" borderId="2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3" fontId="4" fillId="0" borderId="9" xfId="0" applyNumberFormat="1" applyFont="1" applyBorder="1" applyAlignment="1">
      <alignment horizontal="right"/>
    </xf>
    <xf numFmtId="3" fontId="2" fillId="0" borderId="9" xfId="0" applyNumberFormat="1" applyFont="1" applyBorder="1"/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/>
    <xf numFmtId="0" fontId="2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3" fontId="4" fillId="0" borderId="6" xfId="0" applyNumberFormat="1" applyFont="1" applyBorder="1" applyAlignment="1">
      <alignment horizontal="right"/>
    </xf>
    <xf numFmtId="3" fontId="1" fillId="0" borderId="6" xfId="0" applyNumberFormat="1" applyFont="1" applyBorder="1"/>
    <xf numFmtId="3" fontId="3" fillId="0" borderId="9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9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/>
    </xf>
    <xf numFmtId="3" fontId="1" fillId="0" borderId="2" xfId="0" applyNumberFormat="1" applyFont="1" applyBorder="1"/>
    <xf numFmtId="3" fontId="1" fillId="0" borderId="11" xfId="0" applyNumberFormat="1" applyFont="1" applyBorder="1"/>
    <xf numFmtId="3" fontId="3" fillId="0" borderId="8" xfId="0" applyNumberFormat="1" applyFont="1" applyBorder="1" applyAlignment="1">
      <alignment horizontal="right"/>
    </xf>
    <xf numFmtId="0" fontId="3" fillId="0" borderId="8" xfId="0" applyFont="1" applyBorder="1" applyAlignment="1">
      <alignment vertical="top" wrapText="1"/>
    </xf>
    <xf numFmtId="3" fontId="4" fillId="0" borderId="8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center"/>
    </xf>
    <xf numFmtId="3" fontId="4" fillId="0" borderId="1" xfId="0" applyNumberFormat="1" applyFont="1" applyBorder="1" applyProtection="1">
      <protection locked="0"/>
    </xf>
    <xf numFmtId="3" fontId="4" fillId="0" borderId="4" xfId="0" applyNumberFormat="1" applyFont="1" applyBorder="1" applyProtection="1">
      <protection locked="0"/>
    </xf>
    <xf numFmtId="3" fontId="3" fillId="0" borderId="1" xfId="0" applyNumberFormat="1" applyFont="1" applyBorder="1"/>
    <xf numFmtId="3" fontId="4" fillId="0" borderId="1" xfId="0" applyNumberFormat="1" applyFont="1" applyBorder="1"/>
    <xf numFmtId="3" fontId="4" fillId="0" borderId="4" xfId="0" applyNumberFormat="1" applyFont="1" applyBorder="1"/>
    <xf numFmtId="0" fontId="1" fillId="2" borderId="2" xfId="0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/>
    <xf numFmtId="3" fontId="1" fillId="2" borderId="4" xfId="0" applyNumberFormat="1" applyFont="1" applyFill="1" applyBorder="1"/>
    <xf numFmtId="3" fontId="4" fillId="3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2" fillId="0" borderId="1" xfId="0" applyFont="1" applyBorder="1"/>
    <xf numFmtId="0" fontId="1" fillId="3" borderId="1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3" fontId="2" fillId="0" borderId="14" xfId="0" applyNumberFormat="1" applyFont="1" applyBorder="1" applyProtection="1">
      <protection locked="0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3" fontId="4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/>
    <xf numFmtId="3" fontId="1" fillId="2" borderId="11" xfId="0" applyNumberFormat="1" applyFont="1" applyFill="1" applyBorder="1"/>
    <xf numFmtId="0" fontId="4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4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right"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3" fontId="1" fillId="3" borderId="4" xfId="0" applyNumberFormat="1" applyFont="1" applyFill="1" applyBorder="1"/>
    <xf numFmtId="3" fontId="3" fillId="0" borderId="4" xfId="0" applyNumberFormat="1" applyFont="1" applyBorder="1"/>
    <xf numFmtId="3" fontId="1" fillId="0" borderId="1" xfId="0" applyNumberFormat="1" applyFont="1" applyBorder="1" applyAlignment="1" applyProtection="1"/>
    <xf numFmtId="3" fontId="1" fillId="0" borderId="4" xfId="0" applyNumberFormat="1" applyFont="1" applyBorder="1" applyAlignment="1" applyProtection="1"/>
    <xf numFmtId="3" fontId="3" fillId="0" borderId="1" xfId="0" applyNumberFormat="1" applyFont="1" applyBorder="1" applyAlignment="1"/>
    <xf numFmtId="3" fontId="3" fillId="0" borderId="4" xfId="0" applyNumberFormat="1" applyFont="1" applyBorder="1" applyAlignment="1"/>
    <xf numFmtId="3" fontId="1" fillId="3" borderId="1" xfId="0" applyNumberFormat="1" applyFont="1" applyFill="1" applyBorder="1" applyAlignment="1" applyProtection="1"/>
    <xf numFmtId="3" fontId="1" fillId="3" borderId="4" xfId="0" applyNumberFormat="1" applyFont="1" applyFill="1" applyBorder="1" applyAlignment="1" applyProtection="1"/>
    <xf numFmtId="3" fontId="1" fillId="2" borderId="1" xfId="0" applyNumberFormat="1" applyFont="1" applyFill="1" applyBorder="1" applyAlignment="1" applyProtection="1"/>
    <xf numFmtId="3" fontId="1" fillId="2" borderId="4" xfId="0" applyNumberFormat="1" applyFont="1" applyFill="1" applyBorder="1" applyAlignment="1" applyProtection="1"/>
    <xf numFmtId="3" fontId="2" fillId="0" borderId="2" xfId="0" applyNumberFormat="1" applyFont="1" applyBorder="1" applyAlignment="1"/>
    <xf numFmtId="3" fontId="2" fillId="0" borderId="11" xfId="0" applyNumberFormat="1" applyFont="1" applyBorder="1" applyAlignment="1"/>
    <xf numFmtId="3" fontId="2" fillId="0" borderId="1" xfId="0" applyNumberFormat="1" applyFont="1" applyBorder="1" applyAlignment="1" applyProtection="1">
      <protection locked="0"/>
    </xf>
    <xf numFmtId="3" fontId="2" fillId="0" borderId="4" xfId="0" applyNumberFormat="1" applyFont="1" applyBorder="1" applyAlignment="1" applyProtection="1">
      <protection locked="0"/>
    </xf>
    <xf numFmtId="3" fontId="2" fillId="0" borderId="9" xfId="0" applyNumberFormat="1" applyFont="1" applyBorder="1" applyAlignment="1" applyProtection="1">
      <protection locked="0"/>
    </xf>
    <xf numFmtId="3" fontId="2" fillId="0" borderId="10" xfId="0" applyNumberFormat="1" applyFont="1" applyBorder="1" applyAlignment="1" applyProtection="1">
      <protection locked="0"/>
    </xf>
    <xf numFmtId="3" fontId="1" fillId="0" borderId="1" xfId="0" applyNumberFormat="1" applyFont="1" applyBorder="1" applyAlignment="1"/>
    <xf numFmtId="3" fontId="1" fillId="0" borderId="4" xfId="0" applyNumberFormat="1" applyFont="1" applyBorder="1" applyAlignment="1"/>
    <xf numFmtId="3" fontId="2" fillId="0" borderId="2" xfId="0" applyNumberFormat="1" applyFont="1" applyBorder="1" applyAlignment="1" applyProtection="1">
      <protection locked="0"/>
    </xf>
    <xf numFmtId="3" fontId="2" fillId="0" borderId="11" xfId="0" applyNumberFormat="1" applyFont="1" applyBorder="1" applyAlignment="1" applyProtection="1">
      <protection locked="0"/>
    </xf>
    <xf numFmtId="3" fontId="1" fillId="2" borderId="1" xfId="0" applyNumberFormat="1" applyFont="1" applyFill="1" applyBorder="1" applyAlignment="1"/>
    <xf numFmtId="3" fontId="1" fillId="2" borderId="4" xfId="0" applyNumberFormat="1" applyFont="1" applyFill="1" applyBorder="1" applyAlignment="1"/>
    <xf numFmtId="3" fontId="2" fillId="0" borderId="8" xfId="0" applyNumberFormat="1" applyFont="1" applyBorder="1" applyAlignment="1" applyProtection="1">
      <protection locked="0"/>
    </xf>
    <xf numFmtId="3" fontId="2" fillId="0" borderId="12" xfId="0" applyNumberFormat="1" applyFont="1" applyBorder="1" applyAlignment="1" applyProtection="1">
      <protection locked="0"/>
    </xf>
    <xf numFmtId="3" fontId="1" fillId="0" borderId="9" xfId="0" applyNumberFormat="1" applyFont="1" applyBorder="1" applyAlignment="1"/>
    <xf numFmtId="3" fontId="1" fillId="0" borderId="10" xfId="0" applyNumberFormat="1" applyFont="1" applyBorder="1" applyAlignment="1"/>
    <xf numFmtId="3" fontId="4" fillId="0" borderId="2" xfId="0" applyNumberFormat="1" applyFont="1" applyBorder="1" applyAlignment="1"/>
    <xf numFmtId="3" fontId="4" fillId="0" borderId="11" xfId="0" applyNumberFormat="1" applyFont="1" applyBorder="1" applyAlignment="1"/>
    <xf numFmtId="3" fontId="2" fillId="0" borderId="1" xfId="0" applyNumberFormat="1" applyFont="1" applyBorder="1" applyAlignment="1"/>
    <xf numFmtId="3" fontId="2" fillId="0" borderId="4" xfId="0" applyNumberFormat="1" applyFont="1" applyBorder="1" applyAlignment="1"/>
    <xf numFmtId="3" fontId="2" fillId="0" borderId="9" xfId="0" applyNumberFormat="1" applyFont="1" applyBorder="1" applyAlignment="1"/>
    <xf numFmtId="3" fontId="2" fillId="0" borderId="10" xfId="0" applyNumberFormat="1" applyFont="1" applyBorder="1" applyAlignment="1"/>
    <xf numFmtId="3" fontId="4" fillId="0" borderId="1" xfId="0" applyNumberFormat="1" applyFont="1" applyBorder="1" applyAlignment="1" applyProtection="1">
      <protection locked="0"/>
    </xf>
    <xf numFmtId="3" fontId="1" fillId="3" borderId="1" xfId="0" applyNumberFormat="1" applyFont="1" applyFill="1" applyBorder="1" applyAlignment="1"/>
    <xf numFmtId="3" fontId="1" fillId="3" borderId="4" xfId="0" applyNumberFormat="1" applyFont="1" applyFill="1" applyBorder="1" applyAlignment="1"/>
    <xf numFmtId="3" fontId="1" fillId="0" borderId="8" xfId="0" applyNumberFormat="1" applyFont="1" applyBorder="1" applyAlignment="1"/>
    <xf numFmtId="3" fontId="1" fillId="0" borderId="12" xfId="0" applyNumberFormat="1" applyFont="1" applyBorder="1" applyAlignment="1"/>
    <xf numFmtId="3" fontId="1" fillId="0" borderId="17" xfId="0" applyNumberFormat="1" applyFont="1" applyBorder="1" applyAlignment="1">
      <alignment horizontal="center"/>
    </xf>
    <xf numFmtId="0" fontId="7" fillId="0" borderId="0" xfId="0" applyFont="1"/>
    <xf numFmtId="0" fontId="10" fillId="0" borderId="0" xfId="0" applyFont="1"/>
    <xf numFmtId="0" fontId="5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workbookViewId="0">
      <selection activeCell="D6" sqref="D6"/>
    </sheetView>
  </sheetViews>
  <sheetFormatPr defaultRowHeight="15.75"/>
  <cols>
    <col min="1" max="1" width="12.140625" style="1" customWidth="1"/>
    <col min="2" max="2" width="35.42578125" style="1" customWidth="1"/>
    <col min="3" max="3" width="18.140625" style="2" customWidth="1"/>
    <col min="4" max="4" width="17.7109375" style="2" customWidth="1"/>
    <col min="5" max="5" width="16.140625" style="16" customWidth="1"/>
    <col min="6" max="6" width="14.85546875" style="2" customWidth="1"/>
    <col min="7" max="7" width="14.7109375" style="2" customWidth="1"/>
    <col min="8" max="16384" width="9.140625" style="1"/>
  </cols>
  <sheetData>
    <row r="1" spans="1:7" ht="20.25">
      <c r="A1" s="131" t="s">
        <v>110</v>
      </c>
      <c r="B1" s="132"/>
    </row>
    <row r="2" spans="1:7">
      <c r="A2" s="87"/>
      <c r="B2" s="87"/>
      <c r="C2" s="88"/>
      <c r="D2" s="88"/>
      <c r="E2" s="88"/>
      <c r="F2" s="88"/>
      <c r="G2" s="88"/>
    </row>
    <row r="3" spans="1:7" ht="23.25">
      <c r="A3" s="136" t="s">
        <v>109</v>
      </c>
      <c r="B3" s="137"/>
      <c r="C3" s="137"/>
      <c r="D3" s="137"/>
      <c r="E3" s="137"/>
      <c r="F3" s="137"/>
      <c r="G3" s="137"/>
    </row>
    <row r="4" spans="1:7" ht="16.5" thickBot="1"/>
    <row r="5" spans="1:7" ht="20.100000000000001" customHeight="1" thickBot="1">
      <c r="A5" s="27" t="s">
        <v>0</v>
      </c>
      <c r="B5" s="28" t="s">
        <v>1</v>
      </c>
      <c r="C5" s="29" t="s">
        <v>81</v>
      </c>
      <c r="D5" s="29" t="s">
        <v>111</v>
      </c>
      <c r="E5" s="29" t="s">
        <v>69</v>
      </c>
      <c r="F5" s="29" t="s">
        <v>70</v>
      </c>
      <c r="G5" s="130" t="s">
        <v>83</v>
      </c>
    </row>
    <row r="6" spans="1:7" ht="20.100000000000001" customHeight="1">
      <c r="A6" s="51"/>
      <c r="B6" s="52"/>
      <c r="C6" s="53"/>
      <c r="D6" s="53"/>
      <c r="E6" s="54"/>
      <c r="F6" s="53"/>
      <c r="G6" s="55"/>
    </row>
    <row r="7" spans="1:7" s="13" customFormat="1" ht="20.100000000000001" customHeight="1">
      <c r="A7" s="89" t="s">
        <v>75</v>
      </c>
      <c r="B7" s="78" t="s">
        <v>104</v>
      </c>
      <c r="C7" s="3">
        <f>C8+C92</f>
        <v>2673380</v>
      </c>
      <c r="D7" s="95">
        <f>D8+D92</f>
        <v>1673200</v>
      </c>
      <c r="E7" s="95">
        <f>E8+E92</f>
        <v>224700</v>
      </c>
      <c r="F7" s="95">
        <f>F8+F92</f>
        <v>773480</v>
      </c>
      <c r="G7" s="96">
        <f>G8+G92</f>
        <v>2000</v>
      </c>
    </row>
    <row r="8" spans="1:7" s="15" customFormat="1" ht="20.100000000000001" customHeight="1">
      <c r="A8" s="89">
        <v>3</v>
      </c>
      <c r="B8" s="71" t="s">
        <v>74</v>
      </c>
      <c r="C8" s="3">
        <f>C10+C85</f>
        <v>2409372</v>
      </c>
      <c r="D8" s="95">
        <f>D10+D85</f>
        <v>1409192</v>
      </c>
      <c r="E8" s="95">
        <f>E10+E85</f>
        <v>224700</v>
      </c>
      <c r="F8" s="95">
        <f>F10+F85</f>
        <v>773480</v>
      </c>
      <c r="G8" s="96">
        <f>G10+G85</f>
        <v>2000</v>
      </c>
    </row>
    <row r="9" spans="1:7" s="14" customFormat="1" ht="20.100000000000001" customHeight="1">
      <c r="A9" s="90"/>
      <c r="B9" s="72"/>
      <c r="C9" s="12"/>
      <c r="D9" s="97"/>
      <c r="E9" s="97"/>
      <c r="F9" s="97"/>
      <c r="G9" s="98"/>
    </row>
    <row r="10" spans="1:7" ht="20.100000000000001" customHeight="1">
      <c r="A10" s="91">
        <v>32</v>
      </c>
      <c r="B10" s="73" t="s">
        <v>2</v>
      </c>
      <c r="C10" s="65">
        <f>D10+E10+F10+G10</f>
        <v>2406372</v>
      </c>
      <c r="D10" s="99">
        <f>D11+D22+D43+D75</f>
        <v>1406192</v>
      </c>
      <c r="E10" s="99">
        <f>E11+E22+E43+E75</f>
        <v>224700</v>
      </c>
      <c r="F10" s="99">
        <f>F11+F22+F43+F75</f>
        <v>773480</v>
      </c>
      <c r="G10" s="100">
        <f>G11+G22+G43+G75</f>
        <v>2000</v>
      </c>
    </row>
    <row r="11" spans="1:7" ht="20.100000000000001" customHeight="1">
      <c r="A11" s="92">
        <v>321</v>
      </c>
      <c r="B11" s="74" t="s">
        <v>3</v>
      </c>
      <c r="C11" s="62">
        <f>D11+E11+F11</f>
        <v>33200</v>
      </c>
      <c r="D11" s="101">
        <f>D13+D17+D19</f>
        <v>33200</v>
      </c>
      <c r="E11" s="101">
        <f>E13+E17</f>
        <v>0</v>
      </c>
      <c r="F11" s="101">
        <f>F13+F17</f>
        <v>0</v>
      </c>
      <c r="G11" s="102">
        <f>G13+G17</f>
        <v>0</v>
      </c>
    </row>
    <row r="12" spans="1:7" ht="20.100000000000001" customHeight="1">
      <c r="A12" s="83"/>
      <c r="B12" s="5"/>
      <c r="C12" s="45"/>
      <c r="D12" s="103"/>
      <c r="E12" s="103"/>
      <c r="F12" s="103"/>
      <c r="G12" s="104"/>
    </row>
    <row r="13" spans="1:7" ht="20.100000000000001" customHeight="1">
      <c r="A13" s="22">
        <v>3211</v>
      </c>
      <c r="B13" s="4" t="s">
        <v>4</v>
      </c>
      <c r="C13" s="12">
        <f t="shared" ref="C13:C20" si="0">D13+E13+F13</f>
        <v>27200</v>
      </c>
      <c r="D13" s="95">
        <f>D14+D15+D16</f>
        <v>27200</v>
      </c>
      <c r="E13" s="95">
        <f>E14+E15+E16</f>
        <v>0</v>
      </c>
      <c r="F13" s="95">
        <f>F14+F15+F16</f>
        <v>0</v>
      </c>
      <c r="G13" s="96">
        <f>G14+G15+G16</f>
        <v>0</v>
      </c>
    </row>
    <row r="14" spans="1:7" ht="20.100000000000001" customHeight="1">
      <c r="A14" s="83">
        <v>32111</v>
      </c>
      <c r="B14" s="5" t="s">
        <v>5</v>
      </c>
      <c r="C14" s="11">
        <f t="shared" si="0"/>
        <v>14000</v>
      </c>
      <c r="D14" s="105">
        <v>14000</v>
      </c>
      <c r="E14" s="105"/>
      <c r="F14" s="105"/>
      <c r="G14" s="106"/>
    </row>
    <row r="15" spans="1:7" ht="20.100000000000001" customHeight="1">
      <c r="A15" s="83">
        <v>32113</v>
      </c>
      <c r="B15" s="5" t="s">
        <v>6</v>
      </c>
      <c r="C15" s="11">
        <f t="shared" si="0"/>
        <v>7000</v>
      </c>
      <c r="D15" s="105">
        <v>7000</v>
      </c>
      <c r="E15" s="105"/>
      <c r="F15" s="105"/>
      <c r="G15" s="106"/>
    </row>
    <row r="16" spans="1:7" s="41" customFormat="1" ht="20.100000000000001" customHeight="1">
      <c r="A16" s="86">
        <v>32115</v>
      </c>
      <c r="B16" s="31" t="s">
        <v>7</v>
      </c>
      <c r="C16" s="40">
        <f t="shared" si="0"/>
        <v>6200</v>
      </c>
      <c r="D16" s="107">
        <v>6200</v>
      </c>
      <c r="E16" s="107"/>
      <c r="F16" s="107"/>
      <c r="G16" s="108"/>
    </row>
    <row r="17" spans="1:7" s="41" customFormat="1" ht="20.100000000000001" customHeight="1">
      <c r="A17" s="84">
        <v>3213</v>
      </c>
      <c r="B17" s="9" t="s">
        <v>8</v>
      </c>
      <c r="C17" s="12">
        <f t="shared" si="0"/>
        <v>2500</v>
      </c>
      <c r="D17" s="109">
        <f>D18</f>
        <v>2500</v>
      </c>
      <c r="E17" s="109">
        <f>VALUE(E18)</f>
        <v>0</v>
      </c>
      <c r="F17" s="109">
        <f>VALUE(F18)</f>
        <v>0</v>
      </c>
      <c r="G17" s="110">
        <f>VALUE(G18)</f>
        <v>0</v>
      </c>
    </row>
    <row r="18" spans="1:7" ht="20.100000000000001" customHeight="1">
      <c r="A18" s="83">
        <v>32131</v>
      </c>
      <c r="B18" s="5" t="s">
        <v>9</v>
      </c>
      <c r="C18" s="11">
        <f t="shared" si="0"/>
        <v>2500</v>
      </c>
      <c r="D18" s="111">
        <v>2500</v>
      </c>
      <c r="E18" s="111"/>
      <c r="F18" s="111"/>
      <c r="G18" s="112"/>
    </row>
    <row r="19" spans="1:7" ht="20.100000000000001" customHeight="1">
      <c r="A19" s="82">
        <v>3214</v>
      </c>
      <c r="B19" s="19" t="s">
        <v>76</v>
      </c>
      <c r="C19" s="12">
        <f t="shared" si="0"/>
        <v>3500</v>
      </c>
      <c r="D19" s="109">
        <f>D20</f>
        <v>3500</v>
      </c>
      <c r="E19" s="109">
        <f>E20</f>
        <v>0</v>
      </c>
      <c r="F19" s="109">
        <f>F20</f>
        <v>0</v>
      </c>
      <c r="G19" s="110">
        <f>G20</f>
        <v>0</v>
      </c>
    </row>
    <row r="20" spans="1:7" ht="20.100000000000001" customHeight="1">
      <c r="A20" s="83">
        <v>32141</v>
      </c>
      <c r="B20" s="5" t="s">
        <v>77</v>
      </c>
      <c r="C20" s="11">
        <f t="shared" si="0"/>
        <v>3500</v>
      </c>
      <c r="D20" s="111">
        <v>3500</v>
      </c>
      <c r="E20" s="111"/>
      <c r="F20" s="111"/>
      <c r="G20" s="112"/>
    </row>
    <row r="21" spans="1:7" ht="20.100000000000001" customHeight="1">
      <c r="A21" s="8"/>
      <c r="B21" s="8"/>
      <c r="C21" s="11"/>
      <c r="D21" s="105"/>
      <c r="E21" s="105"/>
      <c r="F21" s="105"/>
      <c r="G21" s="105"/>
    </row>
    <row r="22" spans="1:7" ht="20.100000000000001" customHeight="1">
      <c r="A22" s="92">
        <v>322</v>
      </c>
      <c r="B22" s="74" t="s">
        <v>10</v>
      </c>
      <c r="C22" s="62">
        <f>D22+E22+F22</f>
        <v>1247387</v>
      </c>
      <c r="D22" s="113">
        <f>D23+D28+D30+D34+D38+D40</f>
        <v>342387</v>
      </c>
      <c r="E22" s="113">
        <f>E23+E28+E30+E34+E38</f>
        <v>178000</v>
      </c>
      <c r="F22" s="113">
        <f>F23+F28+F30+F34+F38</f>
        <v>727000</v>
      </c>
      <c r="G22" s="114">
        <f>G23+G28+G30+G34+G38</f>
        <v>0</v>
      </c>
    </row>
    <row r="23" spans="1:7" ht="20.100000000000001" customHeight="1">
      <c r="A23" s="22">
        <v>3221</v>
      </c>
      <c r="B23" s="4" t="s">
        <v>11</v>
      </c>
      <c r="C23" s="12">
        <f t="shared" ref="C23:C41" si="1">D23+E23+F23</f>
        <v>186500</v>
      </c>
      <c r="D23" s="109">
        <f>D24+D25+D26+D27</f>
        <v>21500</v>
      </c>
      <c r="E23" s="109">
        <f>E24+E25+E26+E27</f>
        <v>28000</v>
      </c>
      <c r="F23" s="109">
        <f>F24+F25+F26+F27</f>
        <v>137000</v>
      </c>
      <c r="G23" s="110">
        <f>G24+G25+G26+G27</f>
        <v>0</v>
      </c>
    </row>
    <row r="24" spans="1:7" ht="20.100000000000001" customHeight="1">
      <c r="A24" s="83">
        <v>32211</v>
      </c>
      <c r="B24" s="5" t="s">
        <v>12</v>
      </c>
      <c r="C24" s="11">
        <f t="shared" si="1"/>
        <v>19000</v>
      </c>
      <c r="D24" s="105">
        <v>7000</v>
      </c>
      <c r="E24" s="105">
        <v>10000</v>
      </c>
      <c r="F24" s="105">
        <v>2000</v>
      </c>
      <c r="G24" s="106">
        <v>0</v>
      </c>
    </row>
    <row r="25" spans="1:7" ht="30.75" customHeight="1">
      <c r="A25" s="83">
        <v>32212</v>
      </c>
      <c r="B25" s="5" t="s">
        <v>108</v>
      </c>
      <c r="C25" s="11">
        <f t="shared" si="1"/>
        <v>147000</v>
      </c>
      <c r="D25" s="105">
        <v>2000</v>
      </c>
      <c r="E25" s="105">
        <v>10000</v>
      </c>
      <c r="F25" s="105">
        <v>135000</v>
      </c>
      <c r="G25" s="106">
        <v>0</v>
      </c>
    </row>
    <row r="26" spans="1:7" ht="20.100000000000001" customHeight="1">
      <c r="A26" s="83">
        <v>32214</v>
      </c>
      <c r="B26" s="5" t="s">
        <v>13</v>
      </c>
      <c r="C26" s="11">
        <f t="shared" si="1"/>
        <v>7000</v>
      </c>
      <c r="D26" s="105">
        <v>5000</v>
      </c>
      <c r="E26" s="105">
        <v>2000</v>
      </c>
      <c r="F26" s="105">
        <v>0</v>
      </c>
      <c r="G26" s="106">
        <v>0</v>
      </c>
    </row>
    <row r="27" spans="1:7" ht="20.100000000000001" customHeight="1">
      <c r="A27" s="83">
        <v>32216</v>
      </c>
      <c r="B27" s="5" t="s">
        <v>14</v>
      </c>
      <c r="C27" s="11">
        <f t="shared" si="1"/>
        <v>13500</v>
      </c>
      <c r="D27" s="105">
        <v>7500</v>
      </c>
      <c r="E27" s="105">
        <v>6000</v>
      </c>
      <c r="F27" s="105">
        <v>0</v>
      </c>
      <c r="G27" s="106">
        <v>0</v>
      </c>
    </row>
    <row r="28" spans="1:7" ht="20.100000000000001" customHeight="1">
      <c r="A28" s="22">
        <v>3222</v>
      </c>
      <c r="B28" s="4" t="s">
        <v>15</v>
      </c>
      <c r="C28" s="12">
        <f t="shared" si="1"/>
        <v>450000</v>
      </c>
      <c r="D28" s="109">
        <f>D29</f>
        <v>0</v>
      </c>
      <c r="E28" s="109">
        <f>E29</f>
        <v>0</v>
      </c>
      <c r="F28" s="109">
        <f>F29</f>
        <v>450000</v>
      </c>
      <c r="G28" s="110">
        <f>G29</f>
        <v>0</v>
      </c>
    </row>
    <row r="29" spans="1:7" ht="20.100000000000001" customHeight="1">
      <c r="A29" s="83">
        <v>32224</v>
      </c>
      <c r="B29" s="5" t="s">
        <v>16</v>
      </c>
      <c r="C29" s="11">
        <f t="shared" si="1"/>
        <v>450000</v>
      </c>
      <c r="D29" s="105">
        <v>0</v>
      </c>
      <c r="E29" s="105">
        <v>0</v>
      </c>
      <c r="F29" s="105">
        <v>450000</v>
      </c>
      <c r="G29" s="106">
        <v>0</v>
      </c>
    </row>
    <row r="30" spans="1:7" ht="20.100000000000001" customHeight="1">
      <c r="A30" s="22">
        <v>3223</v>
      </c>
      <c r="B30" s="4" t="s">
        <v>17</v>
      </c>
      <c r="C30" s="12">
        <f t="shared" si="1"/>
        <v>561262</v>
      </c>
      <c r="D30" s="109">
        <f>D31+D32+D33</f>
        <v>276262</v>
      </c>
      <c r="E30" s="109">
        <f>E31+E32+E33</f>
        <v>145000</v>
      </c>
      <c r="F30" s="109">
        <f>F31+F32+F33</f>
        <v>140000</v>
      </c>
      <c r="G30" s="110">
        <f>G31+G32+G33</f>
        <v>0</v>
      </c>
    </row>
    <row r="31" spans="1:7" ht="20.100000000000001" customHeight="1">
      <c r="A31" s="83">
        <v>32231</v>
      </c>
      <c r="B31" s="5" t="s">
        <v>18</v>
      </c>
      <c r="C31" s="11">
        <f t="shared" si="1"/>
        <v>249000</v>
      </c>
      <c r="D31" s="105">
        <v>94000</v>
      </c>
      <c r="E31" s="105">
        <v>65000</v>
      </c>
      <c r="F31" s="105">
        <v>90000</v>
      </c>
      <c r="G31" s="106">
        <v>0</v>
      </c>
    </row>
    <row r="32" spans="1:7" ht="20.100000000000001" customHeight="1">
      <c r="A32" s="83">
        <v>32233</v>
      </c>
      <c r="B32" s="5" t="s">
        <v>19</v>
      </c>
      <c r="C32" s="11">
        <f t="shared" si="1"/>
        <v>308762</v>
      </c>
      <c r="D32" s="105">
        <v>178762</v>
      </c>
      <c r="E32" s="105">
        <v>80000</v>
      </c>
      <c r="F32" s="105">
        <v>50000</v>
      </c>
      <c r="G32" s="106">
        <v>0</v>
      </c>
    </row>
    <row r="33" spans="1:7" ht="20.100000000000001" customHeight="1">
      <c r="A33" s="83">
        <v>32234</v>
      </c>
      <c r="B33" s="5" t="s">
        <v>20</v>
      </c>
      <c r="C33" s="11">
        <f t="shared" si="1"/>
        <v>3500</v>
      </c>
      <c r="D33" s="105">
        <v>3500</v>
      </c>
      <c r="E33" s="105"/>
      <c r="F33" s="105">
        <v>0</v>
      </c>
      <c r="G33" s="106">
        <v>0</v>
      </c>
    </row>
    <row r="34" spans="1:7" ht="20.100000000000001" customHeight="1">
      <c r="A34" s="22">
        <v>3224</v>
      </c>
      <c r="B34" s="4" t="s">
        <v>21</v>
      </c>
      <c r="C34" s="12">
        <f t="shared" si="1"/>
        <v>44625</v>
      </c>
      <c r="D34" s="109">
        <f>D35+D36+D37</f>
        <v>44625</v>
      </c>
      <c r="E34" s="109">
        <f>E35+E36+E37</f>
        <v>0</v>
      </c>
      <c r="F34" s="109">
        <f>F35+F36+F37</f>
        <v>0</v>
      </c>
      <c r="G34" s="110">
        <f>G35+G36+G37</f>
        <v>0</v>
      </c>
    </row>
    <row r="35" spans="1:7" ht="20.100000000000001" customHeight="1">
      <c r="A35" s="83">
        <v>32241</v>
      </c>
      <c r="B35" s="5" t="s">
        <v>22</v>
      </c>
      <c r="C35" s="11">
        <f t="shared" si="1"/>
        <v>16000</v>
      </c>
      <c r="D35" s="105">
        <v>16000</v>
      </c>
      <c r="E35" s="105">
        <v>0</v>
      </c>
      <c r="F35" s="105">
        <v>0</v>
      </c>
      <c r="G35" s="106">
        <v>0</v>
      </c>
    </row>
    <row r="36" spans="1:7" ht="20.100000000000001" customHeight="1">
      <c r="A36" s="83">
        <v>32242</v>
      </c>
      <c r="B36" s="5" t="s">
        <v>23</v>
      </c>
      <c r="C36" s="11">
        <f t="shared" si="1"/>
        <v>28625</v>
      </c>
      <c r="D36" s="105">
        <v>28625</v>
      </c>
      <c r="E36" s="105">
        <v>0</v>
      </c>
      <c r="F36" s="105">
        <v>0</v>
      </c>
      <c r="G36" s="106">
        <v>0</v>
      </c>
    </row>
    <row r="37" spans="1:7" s="41" customFormat="1" ht="20.100000000000001" customHeight="1">
      <c r="A37" s="85">
        <v>32244</v>
      </c>
      <c r="B37" s="42" t="s">
        <v>24</v>
      </c>
      <c r="C37" s="40">
        <f t="shared" si="1"/>
        <v>0</v>
      </c>
      <c r="D37" s="107">
        <v>0</v>
      </c>
      <c r="E37" s="107">
        <v>0</v>
      </c>
      <c r="F37" s="107">
        <v>0</v>
      </c>
      <c r="G37" s="108">
        <v>0</v>
      </c>
    </row>
    <row r="38" spans="1:7" s="41" customFormat="1" ht="20.100000000000001" customHeight="1">
      <c r="A38" s="84">
        <v>3225</v>
      </c>
      <c r="B38" s="9" t="s">
        <v>25</v>
      </c>
      <c r="C38" s="12">
        <f t="shared" si="1"/>
        <v>5000</v>
      </c>
      <c r="D38" s="109">
        <f>D39</f>
        <v>0</v>
      </c>
      <c r="E38" s="109">
        <f>E39</f>
        <v>5000</v>
      </c>
      <c r="F38" s="109">
        <f>F39</f>
        <v>0</v>
      </c>
      <c r="G38" s="110">
        <f>G39</f>
        <v>0</v>
      </c>
    </row>
    <row r="39" spans="1:7" ht="20.100000000000001" customHeight="1">
      <c r="A39" s="83">
        <v>32251</v>
      </c>
      <c r="B39" s="5" t="s">
        <v>26</v>
      </c>
      <c r="C39" s="18">
        <f t="shared" si="1"/>
        <v>5000</v>
      </c>
      <c r="D39" s="111">
        <v>0</v>
      </c>
      <c r="E39" s="111">
        <v>5000</v>
      </c>
      <c r="F39" s="111">
        <v>0</v>
      </c>
      <c r="G39" s="112">
        <v>0</v>
      </c>
    </row>
    <row r="40" spans="1:7" ht="20.100000000000001" customHeight="1">
      <c r="A40" s="82">
        <v>3227</v>
      </c>
      <c r="B40" s="19" t="s">
        <v>78</v>
      </c>
      <c r="C40" s="12">
        <f t="shared" si="1"/>
        <v>0</v>
      </c>
      <c r="D40" s="109">
        <f>D41</f>
        <v>0</v>
      </c>
      <c r="E40" s="109">
        <f>E41</f>
        <v>0</v>
      </c>
      <c r="F40" s="109">
        <f>F41</f>
        <v>0</v>
      </c>
      <c r="G40" s="110">
        <f>G41</f>
        <v>0</v>
      </c>
    </row>
    <row r="41" spans="1:7" ht="20.100000000000001" customHeight="1">
      <c r="A41" s="83">
        <v>32271</v>
      </c>
      <c r="B41" s="21" t="s">
        <v>78</v>
      </c>
      <c r="C41" s="11">
        <f t="shared" si="1"/>
        <v>0</v>
      </c>
      <c r="D41" s="111">
        <v>0</v>
      </c>
      <c r="E41" s="111">
        <v>0</v>
      </c>
      <c r="F41" s="111">
        <v>0</v>
      </c>
      <c r="G41" s="112">
        <v>0</v>
      </c>
    </row>
    <row r="42" spans="1:7" ht="20.100000000000001" customHeight="1">
      <c r="A42" s="30"/>
      <c r="B42" s="49"/>
      <c r="C42" s="40"/>
      <c r="D42" s="115"/>
      <c r="E42" s="115"/>
      <c r="F42" s="115"/>
      <c r="G42" s="116"/>
    </row>
    <row r="43" spans="1:7" ht="20.100000000000001" customHeight="1">
      <c r="A43" s="92">
        <v>323</v>
      </c>
      <c r="B43" s="74" t="s">
        <v>27</v>
      </c>
      <c r="C43" s="62">
        <f>D43+E43+F43+G43</f>
        <v>1093705</v>
      </c>
      <c r="D43" s="113">
        <f>D44+D49+D53+D56+D62+D65+D69+D71</f>
        <v>1015805</v>
      </c>
      <c r="E43" s="113">
        <f>E44+E49+E53+E56+E62+E65+E69+E71</f>
        <v>45700</v>
      </c>
      <c r="F43" s="113">
        <f>F44+F49+F53+F56+F62+F65+F69+F71</f>
        <v>32200</v>
      </c>
      <c r="G43" s="114">
        <f>G44+G49+G53+G56+G62+G65+G69+G71</f>
        <v>0</v>
      </c>
    </row>
    <row r="44" spans="1:7" ht="20.100000000000001" customHeight="1">
      <c r="A44" s="22">
        <v>3231</v>
      </c>
      <c r="B44" s="4" t="s">
        <v>28</v>
      </c>
      <c r="C44" s="12">
        <f t="shared" ref="C44:C55" si="2">D44+E44+F44</f>
        <v>904835</v>
      </c>
      <c r="D44" s="109">
        <f>D45+D46+D47+D48</f>
        <v>891135</v>
      </c>
      <c r="E44" s="109">
        <f>E45+E46+E47+E48</f>
        <v>9700</v>
      </c>
      <c r="F44" s="109">
        <f>F45+F46+F47+F48</f>
        <v>4000</v>
      </c>
      <c r="G44" s="110">
        <f>G45+G46+G47+G48</f>
        <v>0</v>
      </c>
    </row>
    <row r="45" spans="1:7" ht="20.100000000000001" customHeight="1">
      <c r="A45" s="83">
        <v>32311</v>
      </c>
      <c r="B45" s="5" t="s">
        <v>29</v>
      </c>
      <c r="C45" s="11">
        <f t="shared" si="2"/>
        <v>36750</v>
      </c>
      <c r="D45" s="105">
        <v>25750</v>
      </c>
      <c r="E45" s="105">
        <v>8000</v>
      </c>
      <c r="F45" s="105">
        <v>3000</v>
      </c>
      <c r="G45" s="106">
        <v>0</v>
      </c>
    </row>
    <row r="46" spans="1:7" ht="20.100000000000001" customHeight="1">
      <c r="A46" s="83">
        <v>32312</v>
      </c>
      <c r="B46" s="5" t="s">
        <v>30</v>
      </c>
      <c r="C46" s="11">
        <f t="shared" si="2"/>
        <v>2700</v>
      </c>
      <c r="D46" s="105">
        <v>2000</v>
      </c>
      <c r="E46" s="105">
        <v>700</v>
      </c>
      <c r="F46" s="105">
        <v>0</v>
      </c>
      <c r="G46" s="106">
        <v>0</v>
      </c>
    </row>
    <row r="47" spans="1:7" ht="20.100000000000001" customHeight="1">
      <c r="A47" s="83">
        <v>32313</v>
      </c>
      <c r="B47" s="5" t="s">
        <v>31</v>
      </c>
      <c r="C47" s="11">
        <f t="shared" si="2"/>
        <v>3500</v>
      </c>
      <c r="D47" s="105">
        <v>1500</v>
      </c>
      <c r="E47" s="105">
        <v>1000</v>
      </c>
      <c r="F47" s="105">
        <v>1000</v>
      </c>
      <c r="G47" s="106">
        <v>0</v>
      </c>
    </row>
    <row r="48" spans="1:7" ht="20.100000000000001" customHeight="1">
      <c r="A48" s="83">
        <v>32319</v>
      </c>
      <c r="B48" s="5" t="s">
        <v>32</v>
      </c>
      <c r="C48" s="11">
        <f t="shared" si="2"/>
        <v>861885</v>
      </c>
      <c r="D48" s="105">
        <v>861885</v>
      </c>
      <c r="E48" s="105">
        <v>0</v>
      </c>
      <c r="F48" s="105">
        <v>0</v>
      </c>
      <c r="G48" s="106">
        <v>0</v>
      </c>
    </row>
    <row r="49" spans="1:7" ht="20.100000000000001" customHeight="1">
      <c r="A49" s="22">
        <v>3232</v>
      </c>
      <c r="B49" s="4" t="s">
        <v>33</v>
      </c>
      <c r="C49" s="12">
        <f t="shared" si="2"/>
        <v>75000</v>
      </c>
      <c r="D49" s="109">
        <f>D50+D51+D52</f>
        <v>75000</v>
      </c>
      <c r="E49" s="109">
        <f>E50+E51+E52</f>
        <v>0</v>
      </c>
      <c r="F49" s="109">
        <f>F50+F51+F52</f>
        <v>0</v>
      </c>
      <c r="G49" s="110">
        <f>G50+G51+G52</f>
        <v>0</v>
      </c>
    </row>
    <row r="50" spans="1:7" ht="20.100000000000001" customHeight="1">
      <c r="A50" s="83">
        <v>32321</v>
      </c>
      <c r="B50" s="5" t="s">
        <v>34</v>
      </c>
      <c r="C50" s="11">
        <f t="shared" si="2"/>
        <v>35000</v>
      </c>
      <c r="D50" s="105">
        <v>35000</v>
      </c>
      <c r="E50" s="105">
        <v>0</v>
      </c>
      <c r="F50" s="105">
        <v>0</v>
      </c>
      <c r="G50" s="106">
        <v>0</v>
      </c>
    </row>
    <row r="51" spans="1:7" ht="20.100000000000001" customHeight="1">
      <c r="A51" s="83">
        <v>32322</v>
      </c>
      <c r="B51" s="5" t="s">
        <v>35</v>
      </c>
      <c r="C51" s="11">
        <f t="shared" si="2"/>
        <v>40000</v>
      </c>
      <c r="D51" s="105">
        <v>40000</v>
      </c>
      <c r="E51" s="105">
        <v>0</v>
      </c>
      <c r="F51" s="105">
        <v>0</v>
      </c>
      <c r="G51" s="106">
        <v>0</v>
      </c>
    </row>
    <row r="52" spans="1:7" ht="20.100000000000001" customHeight="1">
      <c r="A52" s="83">
        <v>32329</v>
      </c>
      <c r="B52" s="5" t="s">
        <v>71</v>
      </c>
      <c r="C52" s="11">
        <f t="shared" si="2"/>
        <v>0</v>
      </c>
      <c r="D52" s="105">
        <v>0</v>
      </c>
      <c r="E52" s="105">
        <v>0</v>
      </c>
      <c r="F52" s="105">
        <v>0</v>
      </c>
      <c r="G52" s="106">
        <v>0</v>
      </c>
    </row>
    <row r="53" spans="1:7" ht="20.100000000000001" customHeight="1">
      <c r="A53" s="22">
        <v>3233</v>
      </c>
      <c r="B53" s="4" t="s">
        <v>36</v>
      </c>
      <c r="C53" s="12">
        <v>0</v>
      </c>
      <c r="D53" s="109">
        <f>D54+D55</f>
        <v>1920</v>
      </c>
      <c r="E53" s="109">
        <f>E54+E55</f>
        <v>0</v>
      </c>
      <c r="F53" s="109">
        <f>F54+F55</f>
        <v>4000</v>
      </c>
      <c r="G53" s="110">
        <f>G54+G55</f>
        <v>0</v>
      </c>
    </row>
    <row r="54" spans="1:7" ht="20.100000000000001" customHeight="1">
      <c r="A54" s="83">
        <v>32332</v>
      </c>
      <c r="B54" s="5" t="s">
        <v>37</v>
      </c>
      <c r="C54" s="11">
        <f t="shared" si="2"/>
        <v>4000</v>
      </c>
      <c r="D54" s="105">
        <v>0</v>
      </c>
      <c r="E54" s="105">
        <v>0</v>
      </c>
      <c r="F54" s="105">
        <v>4000</v>
      </c>
      <c r="G54" s="106">
        <v>0</v>
      </c>
    </row>
    <row r="55" spans="1:7" ht="20.100000000000001" customHeight="1">
      <c r="A55" s="83">
        <v>32339</v>
      </c>
      <c r="B55" s="5" t="s">
        <v>38</v>
      </c>
      <c r="C55" s="11">
        <f t="shared" si="2"/>
        <v>1920</v>
      </c>
      <c r="D55" s="105">
        <v>1920</v>
      </c>
      <c r="E55" s="105">
        <v>0</v>
      </c>
      <c r="F55" s="105">
        <v>0</v>
      </c>
      <c r="G55" s="106">
        <v>0</v>
      </c>
    </row>
    <row r="56" spans="1:7" ht="20.100000000000001" customHeight="1">
      <c r="A56" s="22">
        <v>3234</v>
      </c>
      <c r="B56" s="4" t="s">
        <v>39</v>
      </c>
      <c r="C56" s="12">
        <f>D56+E56+F60</f>
        <v>36000</v>
      </c>
      <c r="D56" s="109">
        <f>D57+D58+D59+D60+D61</f>
        <v>20000</v>
      </c>
      <c r="E56" s="109">
        <f>E57+E58+E59+E60+E61</f>
        <v>16000</v>
      </c>
      <c r="F56" s="109">
        <f>F57+F58+F59+F60+F61</f>
        <v>17600</v>
      </c>
      <c r="G56" s="110">
        <f>G57+G58+G59+G60+G61</f>
        <v>0</v>
      </c>
    </row>
    <row r="57" spans="1:7" ht="20.100000000000001" customHeight="1">
      <c r="A57" s="83">
        <v>32341</v>
      </c>
      <c r="B57" s="5" t="s">
        <v>40</v>
      </c>
      <c r="C57" s="11">
        <f t="shared" ref="C57:C64" si="3">D57+E57+F57</f>
        <v>30000</v>
      </c>
      <c r="D57" s="105">
        <v>11000</v>
      </c>
      <c r="E57" s="105">
        <v>10000</v>
      </c>
      <c r="F57" s="105">
        <v>9000</v>
      </c>
      <c r="G57" s="106">
        <v>0</v>
      </c>
    </row>
    <row r="58" spans="1:7" ht="20.100000000000001" customHeight="1">
      <c r="A58" s="83">
        <v>32342</v>
      </c>
      <c r="B58" s="5" t="s">
        <v>41</v>
      </c>
      <c r="C58" s="11">
        <f t="shared" si="3"/>
        <v>14000</v>
      </c>
      <c r="D58" s="105">
        <v>3000</v>
      </c>
      <c r="E58" s="105">
        <v>5000</v>
      </c>
      <c r="F58" s="105">
        <v>6000</v>
      </c>
      <c r="G58" s="106">
        <v>0</v>
      </c>
    </row>
    <row r="59" spans="1:7" ht="20.100000000000001" customHeight="1">
      <c r="A59" s="83">
        <v>32343</v>
      </c>
      <c r="B59" s="5" t="s">
        <v>73</v>
      </c>
      <c r="C59" s="11">
        <f t="shared" si="3"/>
        <v>2000</v>
      </c>
      <c r="D59" s="105">
        <v>0</v>
      </c>
      <c r="E59" s="105">
        <v>0</v>
      </c>
      <c r="F59" s="105">
        <v>2000</v>
      </c>
      <c r="G59" s="106">
        <v>0</v>
      </c>
    </row>
    <row r="60" spans="1:7" ht="20.100000000000001" customHeight="1">
      <c r="A60" s="83">
        <v>32344</v>
      </c>
      <c r="B60" s="5" t="s">
        <v>42</v>
      </c>
      <c r="C60" s="11">
        <f t="shared" si="3"/>
        <v>3000</v>
      </c>
      <c r="D60" s="105">
        <v>3000</v>
      </c>
      <c r="E60" s="105">
        <v>0</v>
      </c>
      <c r="F60" s="105">
        <v>0</v>
      </c>
      <c r="G60" s="106">
        <v>0</v>
      </c>
    </row>
    <row r="61" spans="1:7" ht="20.100000000000001" customHeight="1">
      <c r="A61" s="80">
        <v>32349</v>
      </c>
      <c r="B61" s="8" t="s">
        <v>84</v>
      </c>
      <c r="C61" s="11">
        <f t="shared" si="3"/>
        <v>4600</v>
      </c>
      <c r="D61" s="107">
        <v>3000</v>
      </c>
      <c r="E61" s="107">
        <v>1000</v>
      </c>
      <c r="F61" s="107">
        <v>600</v>
      </c>
      <c r="G61" s="108">
        <v>0</v>
      </c>
    </row>
    <row r="62" spans="1:7" s="41" customFormat="1" ht="20.100000000000001" customHeight="1">
      <c r="A62" s="51">
        <v>3236</v>
      </c>
      <c r="B62" s="44" t="s">
        <v>43</v>
      </c>
      <c r="C62" s="50">
        <f t="shared" si="3"/>
        <v>14600</v>
      </c>
      <c r="D62" s="117">
        <f>D63+D64</f>
        <v>10000</v>
      </c>
      <c r="E62" s="117">
        <f>E63+E64</f>
        <v>0</v>
      </c>
      <c r="F62" s="117">
        <f>F63+F64</f>
        <v>4600</v>
      </c>
      <c r="G62" s="118">
        <f>G63+G64</f>
        <v>0</v>
      </c>
    </row>
    <row r="63" spans="1:7" s="41" customFormat="1" ht="20.100000000000001" customHeight="1">
      <c r="A63" s="80">
        <v>32361</v>
      </c>
      <c r="B63" s="8" t="s">
        <v>44</v>
      </c>
      <c r="C63" s="11">
        <f t="shared" si="3"/>
        <v>10600</v>
      </c>
      <c r="D63" s="105">
        <v>10000</v>
      </c>
      <c r="E63" s="105">
        <v>0</v>
      </c>
      <c r="F63" s="105">
        <v>600</v>
      </c>
      <c r="G63" s="106">
        <v>0</v>
      </c>
    </row>
    <row r="64" spans="1:7" s="41" customFormat="1" ht="20.100000000000001" customHeight="1">
      <c r="A64" s="83">
        <v>32363</v>
      </c>
      <c r="B64" s="5" t="s">
        <v>85</v>
      </c>
      <c r="C64" s="11">
        <f t="shared" si="3"/>
        <v>4000</v>
      </c>
      <c r="D64" s="111">
        <v>0</v>
      </c>
      <c r="E64" s="111">
        <v>0</v>
      </c>
      <c r="F64" s="111">
        <v>4000</v>
      </c>
      <c r="G64" s="112">
        <v>0</v>
      </c>
    </row>
    <row r="65" spans="1:7" ht="20.100000000000001" customHeight="1">
      <c r="A65" s="22">
        <v>3237</v>
      </c>
      <c r="B65" s="4" t="s">
        <v>45</v>
      </c>
      <c r="C65" s="45">
        <f>C66</f>
        <v>12000</v>
      </c>
      <c r="D65" s="119">
        <f>D66+D67+D68</f>
        <v>7750</v>
      </c>
      <c r="E65" s="119">
        <f>E66+E67+E68</f>
        <v>18000</v>
      </c>
      <c r="F65" s="119">
        <f>F66+F67+F68</f>
        <v>0</v>
      </c>
      <c r="G65" s="120">
        <f>G66+G67+G68</f>
        <v>0</v>
      </c>
    </row>
    <row r="66" spans="1:7" ht="20.100000000000001" customHeight="1">
      <c r="A66" s="83">
        <v>32372</v>
      </c>
      <c r="B66" s="5" t="s">
        <v>46</v>
      </c>
      <c r="C66" s="11">
        <f t="shared" ref="C66:C73" si="4">D66+E66+F66</f>
        <v>12000</v>
      </c>
      <c r="D66" s="105">
        <v>0</v>
      </c>
      <c r="E66" s="105">
        <v>12000</v>
      </c>
      <c r="F66" s="105">
        <v>0</v>
      </c>
      <c r="G66" s="106">
        <v>0</v>
      </c>
    </row>
    <row r="67" spans="1:7" ht="20.100000000000001" customHeight="1">
      <c r="A67" s="83">
        <v>32373</v>
      </c>
      <c r="B67" s="5" t="s">
        <v>86</v>
      </c>
      <c r="C67" s="11">
        <f t="shared" si="4"/>
        <v>1250</v>
      </c>
      <c r="D67" s="105">
        <v>1250</v>
      </c>
      <c r="E67" s="105">
        <v>0</v>
      </c>
      <c r="F67" s="105">
        <v>0</v>
      </c>
      <c r="G67" s="106">
        <v>0</v>
      </c>
    </row>
    <row r="68" spans="1:7" ht="20.100000000000001" customHeight="1">
      <c r="A68" s="83">
        <v>32379</v>
      </c>
      <c r="B68" s="5" t="s">
        <v>87</v>
      </c>
      <c r="C68" s="11">
        <f t="shared" si="4"/>
        <v>12500</v>
      </c>
      <c r="D68" s="105">
        <v>6500</v>
      </c>
      <c r="E68" s="105">
        <v>6000</v>
      </c>
      <c r="F68" s="105">
        <v>0</v>
      </c>
      <c r="G68" s="106">
        <v>0</v>
      </c>
    </row>
    <row r="69" spans="1:7" ht="20.100000000000001" customHeight="1">
      <c r="A69" s="22">
        <v>3238</v>
      </c>
      <c r="B69" s="4" t="s">
        <v>47</v>
      </c>
      <c r="C69" s="12">
        <f t="shared" si="4"/>
        <v>14000</v>
      </c>
      <c r="D69" s="109">
        <f>D70</f>
        <v>10000</v>
      </c>
      <c r="E69" s="109">
        <f>E70</f>
        <v>2000</v>
      </c>
      <c r="F69" s="109">
        <f>F70</f>
        <v>2000</v>
      </c>
      <c r="G69" s="110">
        <f>G70</f>
        <v>0</v>
      </c>
    </row>
    <row r="70" spans="1:7" ht="20.100000000000001" customHeight="1">
      <c r="A70" s="83">
        <v>32389</v>
      </c>
      <c r="B70" s="5" t="s">
        <v>48</v>
      </c>
      <c r="C70" s="11">
        <f t="shared" si="4"/>
        <v>14000</v>
      </c>
      <c r="D70" s="105">
        <v>10000</v>
      </c>
      <c r="E70" s="105">
        <v>2000</v>
      </c>
      <c r="F70" s="105">
        <v>2000</v>
      </c>
      <c r="G70" s="106"/>
    </row>
    <row r="71" spans="1:7" ht="20.100000000000001" customHeight="1">
      <c r="A71" s="22">
        <v>3239</v>
      </c>
      <c r="B71" s="4" t="s">
        <v>49</v>
      </c>
      <c r="C71" s="12">
        <f>D71+E71+F71</f>
        <v>0</v>
      </c>
      <c r="D71" s="109">
        <f>D72+D73</f>
        <v>0</v>
      </c>
      <c r="E71" s="109">
        <f>E72+E73</f>
        <v>0</v>
      </c>
      <c r="F71" s="109">
        <f>F72+F73</f>
        <v>0</v>
      </c>
      <c r="G71" s="110">
        <f>G72+G73</f>
        <v>0</v>
      </c>
    </row>
    <row r="72" spans="1:7" ht="20.100000000000001" customHeight="1">
      <c r="A72" s="80">
        <v>32391</v>
      </c>
      <c r="B72" s="8" t="s">
        <v>50</v>
      </c>
      <c r="C72" s="11">
        <f t="shared" si="4"/>
        <v>0</v>
      </c>
      <c r="D72" s="105">
        <v>0</v>
      </c>
      <c r="E72" s="105">
        <v>0</v>
      </c>
      <c r="F72" s="105">
        <v>0</v>
      </c>
      <c r="G72" s="106">
        <v>0</v>
      </c>
    </row>
    <row r="73" spans="1:7" ht="20.100000000000001" customHeight="1">
      <c r="A73" s="83">
        <v>323991</v>
      </c>
      <c r="B73" s="5" t="s">
        <v>72</v>
      </c>
      <c r="C73" s="11">
        <f t="shared" si="4"/>
        <v>0</v>
      </c>
      <c r="D73" s="121">
        <v>0</v>
      </c>
      <c r="E73" s="121">
        <v>0</v>
      </c>
      <c r="F73" s="121">
        <v>0</v>
      </c>
      <c r="G73" s="122">
        <v>0</v>
      </c>
    </row>
    <row r="74" spans="1:7" ht="20.100000000000001" customHeight="1">
      <c r="A74" s="30"/>
      <c r="B74" s="31"/>
      <c r="C74" s="40"/>
      <c r="D74" s="123"/>
      <c r="E74" s="123"/>
      <c r="F74" s="123"/>
      <c r="G74" s="124"/>
    </row>
    <row r="75" spans="1:7" ht="20.100000000000001" customHeight="1">
      <c r="A75" s="92">
        <v>329</v>
      </c>
      <c r="B75" s="74" t="s">
        <v>51</v>
      </c>
      <c r="C75" s="62">
        <f>D75+E75+F75+G75</f>
        <v>32080</v>
      </c>
      <c r="D75" s="113">
        <f>D76+D80+D82</f>
        <v>14800</v>
      </c>
      <c r="E75" s="113">
        <f>E76+E80+E82</f>
        <v>1000</v>
      </c>
      <c r="F75" s="113">
        <f>F76+F80+F82</f>
        <v>14280</v>
      </c>
      <c r="G75" s="114">
        <f>G76+G80+G82</f>
        <v>2000</v>
      </c>
    </row>
    <row r="76" spans="1:7" ht="20.100000000000001" customHeight="1">
      <c r="A76" s="22">
        <v>3292</v>
      </c>
      <c r="B76" s="19" t="s">
        <v>80</v>
      </c>
      <c r="C76" s="12">
        <f t="shared" ref="C76:C81" si="5">D76+E76+F76</f>
        <v>28280</v>
      </c>
      <c r="D76" s="109">
        <f>D77</f>
        <v>14000</v>
      </c>
      <c r="E76" s="109">
        <f>E77</f>
        <v>0</v>
      </c>
      <c r="F76" s="109">
        <f>F77</f>
        <v>14280</v>
      </c>
      <c r="G76" s="110">
        <f>G77</f>
        <v>0</v>
      </c>
    </row>
    <row r="77" spans="1:7" ht="20.100000000000001" customHeight="1">
      <c r="A77" s="83">
        <v>32922</v>
      </c>
      <c r="B77" s="5" t="s">
        <v>80</v>
      </c>
      <c r="C77" s="11">
        <f t="shared" si="5"/>
        <v>28280</v>
      </c>
      <c r="D77" s="105">
        <v>14000</v>
      </c>
      <c r="E77" s="105">
        <v>0</v>
      </c>
      <c r="F77" s="105">
        <v>14280</v>
      </c>
      <c r="G77" s="106">
        <v>0</v>
      </c>
    </row>
    <row r="78" spans="1:7" ht="20.100000000000001" customHeight="1">
      <c r="A78" s="82">
        <v>3293</v>
      </c>
      <c r="B78" s="19" t="s">
        <v>88</v>
      </c>
      <c r="C78" s="12">
        <f t="shared" si="5"/>
        <v>0</v>
      </c>
      <c r="D78" s="125">
        <f>D79</f>
        <v>0</v>
      </c>
      <c r="E78" s="125">
        <f>E79</f>
        <v>0</v>
      </c>
      <c r="F78" s="125">
        <f>F79</f>
        <v>0</v>
      </c>
      <c r="G78" s="125">
        <f>G79</f>
        <v>0</v>
      </c>
    </row>
    <row r="79" spans="1:7" ht="20.100000000000001" customHeight="1">
      <c r="A79" s="83">
        <v>32931</v>
      </c>
      <c r="B79" s="5" t="s">
        <v>88</v>
      </c>
      <c r="C79" s="11">
        <f t="shared" si="5"/>
        <v>0</v>
      </c>
      <c r="D79" s="105">
        <v>0</v>
      </c>
      <c r="E79" s="105">
        <v>0</v>
      </c>
      <c r="F79" s="105">
        <v>0</v>
      </c>
      <c r="G79" s="106">
        <v>0</v>
      </c>
    </row>
    <row r="80" spans="1:7" ht="20.100000000000001" customHeight="1">
      <c r="A80" s="22">
        <v>3294</v>
      </c>
      <c r="B80" s="4" t="s">
        <v>52</v>
      </c>
      <c r="C80" s="12">
        <f t="shared" si="5"/>
        <v>800</v>
      </c>
      <c r="D80" s="109">
        <f>D81</f>
        <v>800</v>
      </c>
      <c r="E80" s="109">
        <f>E81</f>
        <v>0</v>
      </c>
      <c r="F80" s="109">
        <f>F81</f>
        <v>0</v>
      </c>
      <c r="G80" s="110">
        <f>G81</f>
        <v>0</v>
      </c>
    </row>
    <row r="81" spans="1:7" ht="20.100000000000001" customHeight="1">
      <c r="A81" s="83">
        <v>32941</v>
      </c>
      <c r="B81" s="5" t="s">
        <v>53</v>
      </c>
      <c r="C81" s="11">
        <f t="shared" si="5"/>
        <v>800</v>
      </c>
      <c r="D81" s="105">
        <v>800</v>
      </c>
      <c r="E81" s="105">
        <v>0</v>
      </c>
      <c r="F81" s="105">
        <v>0</v>
      </c>
      <c r="G81" s="106">
        <v>0</v>
      </c>
    </row>
    <row r="82" spans="1:7" ht="20.100000000000001" customHeight="1">
      <c r="A82" s="22">
        <v>3299</v>
      </c>
      <c r="B82" s="4" t="s">
        <v>54</v>
      </c>
      <c r="C82" s="12">
        <f>D82+E82+F82+G82</f>
        <v>3000</v>
      </c>
      <c r="D82" s="109">
        <f>D83</f>
        <v>0</v>
      </c>
      <c r="E82" s="109">
        <f>E83</f>
        <v>1000</v>
      </c>
      <c r="F82" s="109">
        <f>F83</f>
        <v>0</v>
      </c>
      <c r="G82" s="110">
        <f>G83</f>
        <v>2000</v>
      </c>
    </row>
    <row r="83" spans="1:7" ht="20.100000000000001" customHeight="1">
      <c r="A83" s="80">
        <v>32999</v>
      </c>
      <c r="B83" s="8" t="s">
        <v>55</v>
      </c>
      <c r="C83" s="11">
        <f>D83+E83+F83+G83</f>
        <v>3000</v>
      </c>
      <c r="D83" s="105">
        <v>0</v>
      </c>
      <c r="E83" s="105">
        <v>1000</v>
      </c>
      <c r="F83" s="107">
        <v>0</v>
      </c>
      <c r="G83" s="108">
        <v>2000</v>
      </c>
    </row>
    <row r="84" spans="1:7" ht="20.100000000000001" customHeight="1">
      <c r="A84" s="30"/>
      <c r="B84" s="31"/>
      <c r="C84" s="48"/>
      <c r="D84" s="115"/>
      <c r="E84" s="115"/>
      <c r="F84" s="107"/>
      <c r="G84" s="108"/>
    </row>
    <row r="85" spans="1:7" s="41" customFormat="1" ht="20.100000000000001" customHeight="1">
      <c r="A85" s="91">
        <v>34</v>
      </c>
      <c r="B85" s="68" t="s">
        <v>56</v>
      </c>
      <c r="C85" s="65">
        <f>D85+E85+F85</f>
        <v>3000</v>
      </c>
      <c r="D85" s="126">
        <f>D86</f>
        <v>3000</v>
      </c>
      <c r="E85" s="126">
        <f>E86</f>
        <v>0</v>
      </c>
      <c r="F85" s="126">
        <f>F86</f>
        <v>0</v>
      </c>
      <c r="G85" s="127">
        <f>G86</f>
        <v>0</v>
      </c>
    </row>
    <row r="86" spans="1:7" s="41" customFormat="1" ht="20.100000000000001" customHeight="1">
      <c r="A86" s="92">
        <v>343</v>
      </c>
      <c r="B86" s="74" t="s">
        <v>57</v>
      </c>
      <c r="C86" s="62">
        <f>D86+E86+F86</f>
        <v>3000</v>
      </c>
      <c r="D86" s="113">
        <f>D88</f>
        <v>3000</v>
      </c>
      <c r="E86" s="113">
        <f>E88</f>
        <v>0</v>
      </c>
      <c r="F86" s="113">
        <f>F88</f>
        <v>0</v>
      </c>
      <c r="G86" s="114">
        <f>G88</f>
        <v>0</v>
      </c>
    </row>
    <row r="87" spans="1:7" s="41" customFormat="1" ht="20.100000000000001" customHeight="1">
      <c r="A87" s="43"/>
      <c r="B87" s="44"/>
      <c r="C87" s="50"/>
      <c r="D87" s="128"/>
      <c r="E87" s="128"/>
      <c r="F87" s="128"/>
      <c r="G87" s="129"/>
    </row>
    <row r="88" spans="1:7" ht="20.100000000000001" customHeight="1">
      <c r="A88" s="84">
        <v>3431</v>
      </c>
      <c r="B88" s="9" t="s">
        <v>58</v>
      </c>
      <c r="C88" s="12">
        <f>D88+E88+F88</f>
        <v>3000</v>
      </c>
      <c r="D88" s="109">
        <f>D89</f>
        <v>3000</v>
      </c>
      <c r="E88" s="109">
        <f>E89</f>
        <v>0</v>
      </c>
      <c r="F88" s="109">
        <f>F89</f>
        <v>0</v>
      </c>
      <c r="G88" s="110">
        <f>G89</f>
        <v>0</v>
      </c>
    </row>
    <row r="89" spans="1:7" ht="18.75" customHeight="1">
      <c r="A89" s="83">
        <v>34312</v>
      </c>
      <c r="B89" s="5" t="s">
        <v>59</v>
      </c>
      <c r="C89" s="11">
        <f>D89+E89+F89</f>
        <v>3000</v>
      </c>
      <c r="D89" s="105">
        <v>3000</v>
      </c>
      <c r="E89" s="105">
        <v>0</v>
      </c>
      <c r="F89" s="105">
        <v>0</v>
      </c>
      <c r="G89" s="106">
        <v>0</v>
      </c>
    </row>
    <row r="90" spans="1:7" ht="18.75" customHeight="1">
      <c r="A90" s="69"/>
      <c r="B90" s="8"/>
      <c r="C90" s="11"/>
      <c r="D90" s="6"/>
      <c r="E90" s="17"/>
      <c r="F90" s="6"/>
      <c r="G90" s="70"/>
    </row>
    <row r="91" spans="1:7" ht="24" customHeight="1">
      <c r="A91" s="133" t="s">
        <v>103</v>
      </c>
      <c r="B91" s="134"/>
      <c r="C91" s="134"/>
      <c r="D91" s="134"/>
      <c r="E91" s="134"/>
      <c r="F91" s="134"/>
      <c r="G91" s="135"/>
    </row>
    <row r="92" spans="1:7" ht="20.100000000000001" customHeight="1">
      <c r="A92" s="91">
        <v>42</v>
      </c>
      <c r="B92" s="68" t="s">
        <v>60</v>
      </c>
      <c r="C92" s="65">
        <f>D92+E92+F92</f>
        <v>264008</v>
      </c>
      <c r="D92" s="66">
        <f>D93+D98+D117</f>
        <v>264008</v>
      </c>
      <c r="E92" s="66">
        <f>E93+E98+E117</f>
        <v>0</v>
      </c>
      <c r="F92" s="66">
        <f>F93+F98+F117</f>
        <v>0</v>
      </c>
      <c r="G92" s="93">
        <f>G93+G98+G117</f>
        <v>0</v>
      </c>
    </row>
    <row r="93" spans="1:7" ht="20.100000000000001" customHeight="1">
      <c r="A93" s="79">
        <v>421</v>
      </c>
      <c r="B93" s="61" t="s">
        <v>61</v>
      </c>
      <c r="C93" s="75">
        <f>D93+E93+F93</f>
        <v>189008</v>
      </c>
      <c r="D93" s="76">
        <f>D95</f>
        <v>189008</v>
      </c>
      <c r="E93" s="76">
        <f>E95</f>
        <v>0</v>
      </c>
      <c r="F93" s="76">
        <f>F95</f>
        <v>0</v>
      </c>
      <c r="G93" s="77">
        <f>G95</f>
        <v>0</v>
      </c>
    </row>
    <row r="94" spans="1:7" ht="20.100000000000001" customHeight="1">
      <c r="A94" s="22"/>
      <c r="B94" s="4"/>
      <c r="C94" s="45"/>
      <c r="D94" s="46"/>
      <c r="E94" s="26"/>
      <c r="F94" s="46"/>
      <c r="G94" s="47"/>
    </row>
    <row r="95" spans="1:7" ht="20.100000000000001" customHeight="1">
      <c r="A95" s="22">
        <v>4212</v>
      </c>
      <c r="B95" s="4" t="s">
        <v>62</v>
      </c>
      <c r="C95" s="12">
        <f>D95+E95+F95</f>
        <v>189008</v>
      </c>
      <c r="D95" s="7">
        <f>D96</f>
        <v>189008</v>
      </c>
      <c r="E95" s="7">
        <f>E96</f>
        <v>0</v>
      </c>
      <c r="F95" s="7">
        <f>F96</f>
        <v>0</v>
      </c>
      <c r="G95" s="25">
        <f>G96</f>
        <v>0</v>
      </c>
    </row>
    <row r="96" spans="1:7" ht="20.100000000000001" customHeight="1">
      <c r="A96" s="83">
        <v>42123</v>
      </c>
      <c r="B96" s="5" t="s">
        <v>82</v>
      </c>
      <c r="C96" s="11">
        <f>D96+E96+F96</f>
        <v>189008</v>
      </c>
      <c r="D96" s="6">
        <v>189008</v>
      </c>
      <c r="E96" s="17">
        <v>0</v>
      </c>
      <c r="F96" s="6">
        <v>0</v>
      </c>
      <c r="G96" s="24">
        <v>0</v>
      </c>
    </row>
    <row r="97" spans="1:11" ht="20.100000000000001" customHeight="1">
      <c r="A97" s="23"/>
      <c r="B97" s="5"/>
      <c r="C97" s="11"/>
      <c r="D97" s="6"/>
      <c r="E97" s="17"/>
      <c r="F97" s="6"/>
      <c r="G97" s="24"/>
      <c r="K97" s="67"/>
    </row>
    <row r="98" spans="1:11" ht="20.100000000000001" customHeight="1">
      <c r="A98" s="79">
        <v>422</v>
      </c>
      <c r="B98" s="61" t="s">
        <v>63</v>
      </c>
      <c r="C98" s="62">
        <f>D98+E98+F98</f>
        <v>70000</v>
      </c>
      <c r="D98" s="63">
        <f>D99+D102+D104+D108+D110+D112</f>
        <v>70000</v>
      </c>
      <c r="E98" s="63">
        <f>E99+E102+E104+E108+E110+E112</f>
        <v>0</v>
      </c>
      <c r="F98" s="63">
        <f>F99+F102+F104+F108+F110+F112</f>
        <v>0</v>
      </c>
      <c r="G98" s="64">
        <f>G99+G102+G104+G108+G110+G112</f>
        <v>0</v>
      </c>
    </row>
    <row r="99" spans="1:11" ht="20.100000000000001" customHeight="1">
      <c r="A99" s="22">
        <v>4221</v>
      </c>
      <c r="B99" s="4" t="s">
        <v>89</v>
      </c>
      <c r="C99" s="12">
        <f t="shared" ref="C99:C115" si="6">D99+E99+F99</f>
        <v>70000</v>
      </c>
      <c r="D99" s="7">
        <f>D100+D101</f>
        <v>70000</v>
      </c>
      <c r="E99" s="7">
        <f>E100+E101</f>
        <v>0</v>
      </c>
      <c r="F99" s="7">
        <f>F100+F101</f>
        <v>0</v>
      </c>
      <c r="G99" s="25">
        <f>G100+G101</f>
        <v>0</v>
      </c>
    </row>
    <row r="100" spans="1:11" ht="20.100000000000001" customHeight="1">
      <c r="A100" s="81">
        <v>42211</v>
      </c>
      <c r="B100" s="21" t="s">
        <v>90</v>
      </c>
      <c r="C100" s="11">
        <f t="shared" si="6"/>
        <v>55000</v>
      </c>
      <c r="D100" s="58">
        <v>55000</v>
      </c>
      <c r="E100" s="11">
        <v>0</v>
      </c>
      <c r="F100" s="58">
        <v>0</v>
      </c>
      <c r="G100" s="94">
        <v>0</v>
      </c>
    </row>
    <row r="101" spans="1:11" ht="20.100000000000001" customHeight="1">
      <c r="A101" s="81">
        <v>42212</v>
      </c>
      <c r="B101" s="21" t="s">
        <v>91</v>
      </c>
      <c r="C101" s="11">
        <f t="shared" si="6"/>
        <v>15000</v>
      </c>
      <c r="D101" s="58">
        <v>15000</v>
      </c>
      <c r="E101" s="11">
        <v>0</v>
      </c>
      <c r="F101" s="58">
        <v>0</v>
      </c>
      <c r="G101" s="94">
        <v>0</v>
      </c>
    </row>
    <row r="102" spans="1:11" ht="20.100000000000001" customHeight="1">
      <c r="A102" s="82">
        <v>4222</v>
      </c>
      <c r="B102" s="19" t="s">
        <v>92</v>
      </c>
      <c r="C102" s="12">
        <f t="shared" si="6"/>
        <v>0</v>
      </c>
      <c r="D102" s="59">
        <f>D103</f>
        <v>0</v>
      </c>
      <c r="E102" s="59">
        <f>E103</f>
        <v>0</v>
      </c>
      <c r="F102" s="59">
        <f>F103</f>
        <v>0</v>
      </c>
      <c r="G102" s="60">
        <f>G103</f>
        <v>0</v>
      </c>
    </row>
    <row r="103" spans="1:11" ht="20.100000000000001" customHeight="1">
      <c r="A103" s="81">
        <v>42221</v>
      </c>
      <c r="B103" s="21" t="s">
        <v>93</v>
      </c>
      <c r="C103" s="11">
        <f t="shared" si="6"/>
        <v>0</v>
      </c>
      <c r="D103" s="58">
        <v>0</v>
      </c>
      <c r="E103" s="11">
        <v>0</v>
      </c>
      <c r="F103" s="58">
        <v>0</v>
      </c>
      <c r="G103" s="94">
        <v>0</v>
      </c>
    </row>
    <row r="104" spans="1:11" ht="20.100000000000001" customHeight="1">
      <c r="A104" s="22">
        <v>4223</v>
      </c>
      <c r="B104" s="4" t="s">
        <v>79</v>
      </c>
      <c r="C104" s="12">
        <f t="shared" si="6"/>
        <v>0</v>
      </c>
      <c r="D104" s="7">
        <f>D106</f>
        <v>0</v>
      </c>
      <c r="E104" s="7">
        <f>E106</f>
        <v>0</v>
      </c>
      <c r="F104" s="7">
        <f>F106</f>
        <v>0</v>
      </c>
      <c r="G104" s="25">
        <f>G106</f>
        <v>0</v>
      </c>
    </row>
    <row r="105" spans="1:11" ht="20.100000000000001" customHeight="1">
      <c r="A105" s="81">
        <v>42231</v>
      </c>
      <c r="B105" s="21" t="s">
        <v>94</v>
      </c>
      <c r="C105" s="11">
        <f t="shared" si="6"/>
        <v>0</v>
      </c>
      <c r="D105" s="58">
        <v>0</v>
      </c>
      <c r="E105" s="11">
        <v>0</v>
      </c>
      <c r="F105" s="58">
        <v>0</v>
      </c>
      <c r="G105" s="94">
        <v>0</v>
      </c>
    </row>
    <row r="106" spans="1:11" ht="20.100000000000001" customHeight="1">
      <c r="A106" s="83">
        <v>42232</v>
      </c>
      <c r="B106" s="5" t="s">
        <v>95</v>
      </c>
      <c r="C106" s="11">
        <f t="shared" si="6"/>
        <v>0</v>
      </c>
      <c r="D106" s="6">
        <v>0</v>
      </c>
      <c r="E106" s="17">
        <v>0</v>
      </c>
      <c r="F106" s="6">
        <v>0</v>
      </c>
      <c r="G106" s="24">
        <v>0</v>
      </c>
    </row>
    <row r="107" spans="1:11" ht="20.100000000000001" customHeight="1">
      <c r="A107" s="83">
        <v>42239</v>
      </c>
      <c r="B107" s="5" t="s">
        <v>79</v>
      </c>
      <c r="C107" s="11">
        <f t="shared" si="6"/>
        <v>0</v>
      </c>
      <c r="D107" s="6">
        <v>0</v>
      </c>
      <c r="E107" s="17">
        <v>0</v>
      </c>
      <c r="F107" s="6">
        <v>0</v>
      </c>
      <c r="G107" s="24">
        <v>0</v>
      </c>
    </row>
    <row r="108" spans="1:11" ht="20.100000000000001" customHeight="1">
      <c r="A108" s="82">
        <v>4224</v>
      </c>
      <c r="B108" s="19" t="s">
        <v>96</v>
      </c>
      <c r="C108" s="12">
        <f t="shared" si="6"/>
        <v>0</v>
      </c>
      <c r="D108" s="56">
        <f>D109</f>
        <v>0</v>
      </c>
      <c r="E108" s="56">
        <f>E109</f>
        <v>0</v>
      </c>
      <c r="F108" s="56">
        <f>F109</f>
        <v>0</v>
      </c>
      <c r="G108" s="57">
        <f>G109</f>
        <v>0</v>
      </c>
    </row>
    <row r="109" spans="1:11" ht="20.100000000000001" customHeight="1">
      <c r="A109" s="83">
        <v>42242</v>
      </c>
      <c r="B109" s="5" t="s">
        <v>97</v>
      </c>
      <c r="C109" s="11">
        <f t="shared" si="6"/>
        <v>0</v>
      </c>
      <c r="D109" s="6">
        <v>0</v>
      </c>
      <c r="E109" s="17">
        <v>0</v>
      </c>
      <c r="F109" s="6">
        <v>0</v>
      </c>
      <c r="G109" s="24">
        <v>0</v>
      </c>
    </row>
    <row r="110" spans="1:11" ht="20.100000000000001" customHeight="1">
      <c r="A110" s="82">
        <v>4226</v>
      </c>
      <c r="B110" s="19" t="s">
        <v>98</v>
      </c>
      <c r="C110" s="12">
        <f t="shared" si="6"/>
        <v>0</v>
      </c>
      <c r="D110" s="56">
        <f>D111</f>
        <v>0</v>
      </c>
      <c r="E110" s="56">
        <f>E111</f>
        <v>0</v>
      </c>
      <c r="F110" s="56">
        <f>F111</f>
        <v>0</v>
      </c>
      <c r="G110" s="57">
        <f>G111</f>
        <v>0</v>
      </c>
    </row>
    <row r="111" spans="1:11" ht="20.100000000000001" customHeight="1">
      <c r="A111" s="83">
        <v>42261</v>
      </c>
      <c r="B111" s="5" t="s">
        <v>98</v>
      </c>
      <c r="C111" s="11">
        <f t="shared" si="6"/>
        <v>0</v>
      </c>
      <c r="D111" s="6">
        <v>0</v>
      </c>
      <c r="E111" s="17">
        <v>0</v>
      </c>
      <c r="F111" s="6">
        <v>0</v>
      </c>
      <c r="G111" s="24">
        <v>0</v>
      </c>
    </row>
    <row r="112" spans="1:11" ht="20.100000000000001" customHeight="1">
      <c r="A112" s="82">
        <v>4227</v>
      </c>
      <c r="B112" s="19" t="s">
        <v>99</v>
      </c>
      <c r="C112" s="12">
        <f t="shared" si="6"/>
        <v>0</v>
      </c>
      <c r="D112" s="56">
        <f>D113+D114+D115</f>
        <v>0</v>
      </c>
      <c r="E112" s="56">
        <f>E113+E114+E115</f>
        <v>0</v>
      </c>
      <c r="F112" s="56">
        <f>F113+F114+F115</f>
        <v>0</v>
      </c>
      <c r="G112" s="57">
        <f>G113+G114+G115</f>
        <v>0</v>
      </c>
    </row>
    <row r="113" spans="1:7" ht="20.100000000000001" customHeight="1">
      <c r="A113" s="83">
        <v>42271</v>
      </c>
      <c r="B113" s="5" t="s">
        <v>100</v>
      </c>
      <c r="C113" s="11">
        <f t="shared" si="6"/>
        <v>0</v>
      </c>
      <c r="D113" s="6">
        <v>0</v>
      </c>
      <c r="E113" s="17">
        <v>0</v>
      </c>
      <c r="F113" s="6">
        <v>0</v>
      </c>
      <c r="G113" s="24">
        <v>0</v>
      </c>
    </row>
    <row r="114" spans="1:7" ht="20.100000000000001" customHeight="1">
      <c r="A114" s="83">
        <v>42272</v>
      </c>
      <c r="B114" s="5" t="s">
        <v>101</v>
      </c>
      <c r="C114" s="11">
        <f t="shared" si="6"/>
        <v>0</v>
      </c>
      <c r="D114" s="6">
        <v>0</v>
      </c>
      <c r="E114" s="17">
        <v>0</v>
      </c>
      <c r="F114" s="6">
        <v>0</v>
      </c>
      <c r="G114" s="24">
        <v>0</v>
      </c>
    </row>
    <row r="115" spans="1:7" ht="20.100000000000001" customHeight="1">
      <c r="A115" s="83">
        <v>42273</v>
      </c>
      <c r="B115" s="5" t="s">
        <v>102</v>
      </c>
      <c r="C115" s="11">
        <f t="shared" si="6"/>
        <v>0</v>
      </c>
      <c r="D115" s="6">
        <v>0</v>
      </c>
      <c r="E115" s="17">
        <v>0</v>
      </c>
      <c r="F115" s="6">
        <v>0</v>
      </c>
      <c r="G115" s="24">
        <v>0</v>
      </c>
    </row>
    <row r="116" spans="1:7" ht="20.100000000000001" customHeight="1">
      <c r="A116" s="23"/>
      <c r="B116" s="5"/>
      <c r="C116" s="11"/>
      <c r="D116" s="6"/>
      <c r="E116" s="17"/>
      <c r="F116" s="6"/>
      <c r="G116" s="24"/>
    </row>
    <row r="117" spans="1:7" ht="20.100000000000001" customHeight="1">
      <c r="A117" s="79">
        <v>424</v>
      </c>
      <c r="B117" s="61" t="s">
        <v>64</v>
      </c>
      <c r="C117" s="62">
        <f>D117+E117+F117</f>
        <v>5000</v>
      </c>
      <c r="D117" s="63">
        <f>D118</f>
        <v>5000</v>
      </c>
      <c r="E117" s="63">
        <f t="shared" ref="E117:G118" si="7">E118</f>
        <v>0</v>
      </c>
      <c r="F117" s="63">
        <f t="shared" si="7"/>
        <v>0</v>
      </c>
      <c r="G117" s="64">
        <f t="shared" si="7"/>
        <v>0</v>
      </c>
    </row>
    <row r="118" spans="1:7" ht="20.100000000000001" customHeight="1">
      <c r="A118" s="22">
        <v>4241</v>
      </c>
      <c r="B118" s="4" t="s">
        <v>65</v>
      </c>
      <c r="C118" s="12">
        <f>D118+E118+F118</f>
        <v>5000</v>
      </c>
      <c r="D118" s="7">
        <f>D119</f>
        <v>5000</v>
      </c>
      <c r="E118" s="7">
        <f t="shared" si="7"/>
        <v>0</v>
      </c>
      <c r="F118" s="7">
        <f t="shared" si="7"/>
        <v>0</v>
      </c>
      <c r="G118" s="25">
        <f t="shared" si="7"/>
        <v>0</v>
      </c>
    </row>
    <row r="119" spans="1:7" ht="20.100000000000001" customHeight="1">
      <c r="A119" s="80">
        <v>42411</v>
      </c>
      <c r="B119" s="8" t="s">
        <v>65</v>
      </c>
      <c r="C119" s="12">
        <f>D119+E119+F119</f>
        <v>5000</v>
      </c>
      <c r="D119" s="6">
        <v>5000</v>
      </c>
      <c r="E119" s="17">
        <v>0</v>
      </c>
      <c r="F119" s="6">
        <v>0</v>
      </c>
      <c r="G119" s="24">
        <v>0</v>
      </c>
    </row>
    <row r="120" spans="1:7" ht="20.100000000000001" customHeight="1" thickBot="1">
      <c r="A120" s="30"/>
      <c r="B120" s="31"/>
      <c r="C120" s="32"/>
      <c r="D120" s="33"/>
      <c r="E120" s="34"/>
      <c r="F120" s="33"/>
      <c r="G120" s="35"/>
    </row>
    <row r="121" spans="1:7" ht="20.100000000000001" customHeight="1" thickBot="1">
      <c r="A121" s="36"/>
      <c r="B121" s="37" t="s">
        <v>66</v>
      </c>
      <c r="C121" s="38">
        <f>D121+E121+F121+G121</f>
        <v>2673380</v>
      </c>
      <c r="D121" s="39">
        <f>D10+D85+D92</f>
        <v>1673200</v>
      </c>
      <c r="E121" s="39">
        <f>E10+E85+E92</f>
        <v>224700</v>
      </c>
      <c r="F121" s="39">
        <f>F10+F85+F92</f>
        <v>773480</v>
      </c>
      <c r="G121" s="39">
        <f>G10+G85+G92</f>
        <v>2000</v>
      </c>
    </row>
    <row r="123" spans="1:7">
      <c r="A123" s="1" t="s">
        <v>105</v>
      </c>
      <c r="B123" s="20"/>
    </row>
    <row r="125" spans="1:7">
      <c r="A125" s="1" t="s">
        <v>67</v>
      </c>
      <c r="D125" s="2" t="s">
        <v>68</v>
      </c>
    </row>
    <row r="126" spans="1:7">
      <c r="A126" s="10" t="s">
        <v>106</v>
      </c>
      <c r="D126" s="2" t="s">
        <v>107</v>
      </c>
    </row>
  </sheetData>
  <mergeCells count="2">
    <mergeCell ref="A91:G91"/>
    <mergeCell ref="A3:G3"/>
  </mergeCells>
  <phoneticPr fontId="0" type="noConversion"/>
  <pageMargins left="0.75" right="0.75" top="1" bottom="1" header="0.5" footer="0.5"/>
  <pageSetup paperSize="9" orientation="landscape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w4qtr4weqt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Baranašić</dc:creator>
  <cp:lastModifiedBy>Nikolina</cp:lastModifiedBy>
  <cp:lastPrinted>2014-03-10T15:15:05Z</cp:lastPrinted>
  <dcterms:created xsi:type="dcterms:W3CDTF">2004-09-15T17:36:42Z</dcterms:created>
  <dcterms:modified xsi:type="dcterms:W3CDTF">2014-04-28T08:46:15Z</dcterms:modified>
</cp:coreProperties>
</file>