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<sst xmlns="http://schemas.openxmlformats.org/spreadsheetml/2006/main" count="134" uniqueCount="127">
  <si>
    <t>II. OSNOVNA ŠKOLA VRBOVEC</t>
  </si>
  <si>
    <t>RAČUN</t>
  </si>
  <si>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</si>
  <si>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</si>
  <si>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</si>
  <si>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</si>
  <si>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</si>
  <si>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</si>
  <si>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</si>
  <si>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</si>
  <si>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</si>
  <si>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</si>
  <si>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</si>
  <si>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</si>
  <si>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Literatura(publikac.,časopisi,knjige)</t>
  </si>
  <si>
    <t>Materijal za čišćenje</t>
  </si>
  <si>
    <t>Materijal za higij. potrebe i njegu</t>
  </si>
  <si>
    <t>Ostali materijal za potrebe red.posl.</t>
  </si>
  <si>
    <t>Materijal i sirovine</t>
  </si>
  <si>
    <t>Namirnice za ostale namjene</t>
  </si>
  <si>
    <t>Ostali 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</si>
  <si>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</si>
  <si>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</si>
  <si>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</si>
  <si>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</si>
  <si>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</si>
  <si>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</si>
  <si>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</si>
  <si>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</si>
  <si>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</si>
  <si>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</si>
  <si>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</si>
  <si>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</si>
  <si>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</si>
  <si>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</si>
  <si>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</si>
  <si>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</si>
  <si>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</si>
  <si>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</si>
  <si>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</si>
  <si>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</si>
  <si>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Komunalne usluge</t>
  </si>
  <si>
    <t>Opskrba vodom</t>
  </si>
  <si>
    <t>Iznošenje i odvoz smeća</t>
  </si>
  <si>
    <t>Dimnjačarske usluge</t>
  </si>
  <si>
    <t>Ostale komunalne usluge-č.sep.ja.</t>
  </si>
  <si>
    <t>Zdravstvene i veterinarske usluge</t>
  </si>
  <si>
    <t>Obavezni i preventivni zdr.pregl.za.</t>
  </si>
  <si>
    <t>Laboratorijske usluge-analiza vode</t>
  </si>
  <si>
    <t>Intelektualne i osobne usluge</t>
  </si>
  <si>
    <t>Ugovori o djelu</t>
  </si>
  <si>
    <t>Ostale intelektualne usluge</t>
  </si>
  <si>
    <t>Računalne usluge</t>
  </si>
  <si>
    <t>Ostale računalne usluge</t>
  </si>
  <si>
    <t>Ostale usluge</t>
  </si>
  <si>
    <t>Grafičke i tiskarske usluge</t>
  </si>
  <si>
    <t>Ostale nespomenute usl.-pregledi</t>
  </si>
  <si>
    <t>Ostali nespomenuti rash. poslov.</t>
  </si>
  <si>
    <t>Reprezentacija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</si>
  <si>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</si>
  <si>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</si>
  <si>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</si>
  <si>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</si>
  <si>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</si>
  <si>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</si>
  <si>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</si>
  <si>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</si>
  <si>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</si>
  <si>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</si>
  <si>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</si>
  <si>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Zgrade znan. i obraz. institucija</t>
  </si>
  <si>
    <t>Postrojenja i oprema</t>
  </si>
  <si>
    <t>Uredska oprema i namještaj</t>
  </si>
  <si>
    <t>Računala i računalna oprema</t>
  </si>
  <si>
    <t>Uredski namještaj</t>
  </si>
  <si>
    <t xml:space="preserve">Oprema za održavanje i zaštitu </t>
  </si>
  <si>
    <t>Oprema za grijanje.vent. i hlađenje</t>
  </si>
  <si>
    <t>Oprema za održavanje prostorija</t>
  </si>
  <si>
    <t>Uređaji, strojevi i oprema</t>
  </si>
  <si>
    <t>Uređaji</t>
  </si>
  <si>
    <t>Strojevi</t>
  </si>
  <si>
    <t>Oprema</t>
  </si>
  <si>
    <t>Knjige</t>
  </si>
  <si>
    <t>Knjige u knjižnicama</t>
  </si>
  <si>
    <t>SVEUKUPNO TROŠKOVI:</t>
  </si>
  <si>
    <t>Namirnice</t>
  </si>
  <si>
    <t>Namirnice za školsku kuhinju Vrbovec</t>
  </si>
  <si>
    <t>Namirnice za školsku kuhinju Lonjica</t>
  </si>
  <si>
    <t>Prijevoz učenika po zakonu o osnovnoj školi</t>
  </si>
  <si>
    <t>Ostali prijevozi učenika - ekskurzije i dr.</t>
  </si>
  <si>
    <t>Ostale usluge tekućeg inv. održavanja</t>
  </si>
  <si>
    <t>Ostale usluge promidžbe i informir.- RTV pr.</t>
  </si>
  <si>
    <t xml:space="preserve">Usluge odvj. i pravnog savjetovanja </t>
  </si>
  <si>
    <t>Ostale nespomenute usl.-pregledi po zakonu</t>
  </si>
  <si>
    <t>Ostale nespomenute usl. org. učen. eksk.</t>
  </si>
  <si>
    <t>Ostale nespomenute usluge-prehrana</t>
  </si>
  <si>
    <t>Sportska oprema</t>
  </si>
  <si>
    <t>Laboratorijska oprema</t>
  </si>
  <si>
    <t>Medicinska i laboratorijska oprema</t>
  </si>
  <si>
    <t>Radio i TV prijemnici</t>
  </si>
  <si>
    <t>Komunikacijska oprema</t>
  </si>
  <si>
    <t xml:space="preserve">           Računovođa:</t>
  </si>
  <si>
    <t>Deratizacija i dezinsekcija</t>
  </si>
  <si>
    <t>Premije osiguranja</t>
  </si>
  <si>
    <t>Premije osiguranja ostale imovine</t>
  </si>
  <si>
    <t>UKUPNO</t>
  </si>
  <si>
    <t>3 i 4</t>
  </si>
  <si>
    <t>Materijalni i financijski rashodi</t>
  </si>
  <si>
    <t>32 i 34</t>
  </si>
  <si>
    <t>KAPITALNA ULAGANJA</t>
  </si>
  <si>
    <t>Natalija Varga</t>
  </si>
  <si>
    <t xml:space="preserve">    FINANCIJSKI PLAN 2012. GODINA</t>
  </si>
  <si>
    <t>Naknada za korištenje priv.autom.u sl.svrhe</t>
  </si>
  <si>
    <t>Financijski plan 2012.</t>
  </si>
  <si>
    <t>Službena,radna i zaštitna odjeća i obuća</t>
  </si>
  <si>
    <t>Indeks</t>
  </si>
  <si>
    <t>Rebalans</t>
  </si>
  <si>
    <t>Tisak-javna nabava</t>
  </si>
  <si>
    <t>U Vrbovcu, 22.10.2012.</t>
  </si>
  <si>
    <t>Ravnatelj:</t>
  </si>
  <si>
    <t>Edina Operta</t>
  </si>
  <si>
    <t>Vlada RH donijela je 11.10.2012.godine Odluku o izmjenama odluke o kriterijima</t>
  </si>
  <si>
    <t>i mjerilima za utvrđivanje bilančnih prava za financiranje minimalnog financijskog</t>
  </si>
  <si>
    <t>standarda javnih potreba osnovnog školsktva u 2012.godini u kojoj su</t>
  </si>
  <si>
    <t>dozvolili prenamjenu neiskorištenog dijela sredstava namjenjenog za kapitalne izdatke</t>
  </si>
  <si>
    <t>za materijalne rashode, pa smo na temelju te Odluke napravili rebalans financiskog plana</t>
  </si>
  <si>
    <t>gdje smo neiskorištenih 236.377,48 kn prenamijenili za materijalne rashode.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</si>
</sst>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 applyProtection="1">
      <alignment horizontal="right"/>
      <protection/>
    </xf>
    <xf numFmtId="4" fontId="1" fillId="3" borderId="6" xfId="0" applyNumberFormat="1" applyFont="1" applyFill="1" applyBorder="1" applyAlignment="1" applyProtection="1">
      <alignment horizontal="right"/>
      <protection/>
    </xf>
    <xf numFmtId="4" fontId="2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 applyProtection="1">
      <alignment horizontal="right"/>
      <protection/>
    </xf>
    <xf numFmtId="4" fontId="2" fillId="0" borderId="6" xfId="0" applyNumberFormat="1" applyFont="1" applyBorder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" fillId="3" borderId="6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7" xfId="0" applyNumberFormat="1" applyFont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147" sqref="A147"/>
    </sheetView>
  </sheetViews>
  <sheetFormatPr defaultColWidth="9.140625" defaultRowHeight="12.75"/>
  <cols>
    <col min="1" max="1" width="11.00390625" style="1" customWidth="1"/>
    <col min="2" max="2" width="32.7109375" style="1" customWidth="1"/>
    <col min="3" max="3" width="15.57421875" style="2" customWidth="1"/>
    <col min="4" max="4" width="14.28125" style="1" customWidth="1"/>
    <col min="5" max="5" width="11.00390625" style="1" customWidth="1"/>
    <col min="6" max="16384" width="9.140625" style="1" customWidth="1"/>
  </cols>
  <sheetData>
    <row r="1" spans="1:3" s="19" customFormat="1" ht="20.25">
      <c r="A1" s="18" t="s">
        <v>0</v>
      </c>
      <c r="C1" s="20"/>
    </row>
    <row r="3" spans="1:4" ht="19.5">
      <c r="A3" s="29"/>
      <c r="B3" s="80" t="s">
        <v>111</v>
      </c>
      <c r="C3" s="81"/>
      <c r="D3" s="81"/>
    </row>
    <row r="5" ht="20.25" customHeight="1" thickBot="1"/>
    <row r="6" spans="1:5" ht="19.5" customHeight="1" thickBot="1">
      <c r="A6" s="39" t="s">
        <v>1</v>
      </c>
      <c r="B6" s="40" t="s">
        <v>2</v>
      </c>
      <c r="C6" s="59" t="s">
        <v>113</v>
      </c>
      <c r="D6" s="70" t="s">
        <v>116</v>
      </c>
      <c r="E6" s="71" t="s">
        <v>115</v>
      </c>
    </row>
    <row r="7" spans="1:5" ht="19.5" customHeight="1">
      <c r="A7" s="38"/>
      <c r="B7" s="57"/>
      <c r="C7" s="58"/>
      <c r="D7" s="66"/>
      <c r="E7" s="72"/>
    </row>
    <row r="8" spans="1:5" ht="19.5" customHeight="1">
      <c r="A8" s="30" t="s">
        <v>106</v>
      </c>
      <c r="B8" s="52" t="s">
        <v>105</v>
      </c>
      <c r="C8" s="53">
        <f>SUM(C9+C104)</f>
        <v>1832077</v>
      </c>
      <c r="D8" s="67">
        <f>SUM(D9+D104)</f>
        <v>1832077</v>
      </c>
      <c r="E8" s="73">
        <f>D8/C8*100</f>
        <v>100</v>
      </c>
    </row>
    <row r="9" spans="1:5" ht="19.5" customHeight="1">
      <c r="A9" s="30" t="s">
        <v>108</v>
      </c>
      <c r="B9" s="7" t="s">
        <v>107</v>
      </c>
      <c r="C9" s="9">
        <f>C11+C97</f>
        <v>1579803</v>
      </c>
      <c r="D9" s="41">
        <f>D11+D97</f>
        <v>1816180.48</v>
      </c>
      <c r="E9" s="73">
        <f aca="true" t="shared" si="0" ref="E9:E71">D9/C9*100</f>
        <v>114.96246557323919</v>
      </c>
    </row>
    <row r="10" spans="1:5" ht="19.5" customHeight="1">
      <c r="A10" s="30"/>
      <c r="B10" s="7"/>
      <c r="C10" s="9"/>
      <c r="D10" s="41"/>
      <c r="E10" s="73"/>
    </row>
    <row r="11" spans="1:5" ht="19.5" customHeight="1">
      <c r="A11" s="31">
        <v>32</v>
      </c>
      <c r="B11" s="22" t="s">
        <v>3</v>
      </c>
      <c r="C11" s="24">
        <f>C12+C23+C50+C87</f>
        <v>1578003</v>
      </c>
      <c r="D11" s="42">
        <f>D12+D23+D50+D87</f>
        <v>1814180.48</v>
      </c>
      <c r="E11" s="74">
        <f t="shared" si="0"/>
        <v>114.96685874488197</v>
      </c>
    </row>
    <row r="12" spans="1:6" ht="19.5" customHeight="1">
      <c r="A12" s="32">
        <v>321</v>
      </c>
      <c r="B12" s="25" t="s">
        <v>4</v>
      </c>
      <c r="C12" s="27">
        <f>C14+C18+C20</f>
        <v>21500</v>
      </c>
      <c r="D12" s="43">
        <f>D14+D18+D20</f>
        <v>22399</v>
      </c>
      <c r="E12" s="75">
        <f t="shared" si="0"/>
        <v>104.18139534883721</v>
      </c>
      <c r="F12" s="28"/>
    </row>
    <row r="13" spans="1:5" ht="19.5" customHeight="1">
      <c r="A13" s="33"/>
      <c r="B13" s="6"/>
      <c r="C13" s="10"/>
      <c r="D13" s="44"/>
      <c r="E13" s="73"/>
    </row>
    <row r="14" spans="1:5" ht="19.5" customHeight="1">
      <c r="A14" s="30">
        <v>3211</v>
      </c>
      <c r="B14" s="7" t="s">
        <v>5</v>
      </c>
      <c r="C14" s="5">
        <f>C15+C16+C17</f>
        <v>18000</v>
      </c>
      <c r="D14" s="45">
        <f>D15+D16+D17</f>
        <v>18449</v>
      </c>
      <c r="E14" s="73">
        <f t="shared" si="0"/>
        <v>102.49444444444444</v>
      </c>
    </row>
    <row r="15" spans="1:5" ht="19.5" customHeight="1">
      <c r="A15" s="33">
        <v>32111</v>
      </c>
      <c r="B15" s="6" t="s">
        <v>6</v>
      </c>
      <c r="C15" s="11">
        <v>13000</v>
      </c>
      <c r="D15" s="49">
        <v>14500</v>
      </c>
      <c r="E15" s="73">
        <f t="shared" si="0"/>
        <v>111.53846153846155</v>
      </c>
    </row>
    <row r="16" spans="1:5" ht="19.5" customHeight="1">
      <c r="A16" s="33">
        <v>32113</v>
      </c>
      <c r="B16" s="6" t="s">
        <v>7</v>
      </c>
      <c r="C16" s="11">
        <v>2000</v>
      </c>
      <c r="D16" s="49">
        <v>1449</v>
      </c>
      <c r="E16" s="73">
        <f t="shared" si="0"/>
        <v>72.45</v>
      </c>
    </row>
    <row r="17" spans="1:5" ht="19.5" customHeight="1">
      <c r="A17" s="34">
        <v>32115</v>
      </c>
      <c r="B17" s="14" t="s">
        <v>8</v>
      </c>
      <c r="C17" s="13">
        <v>3000</v>
      </c>
      <c r="D17" s="49">
        <v>2500</v>
      </c>
      <c r="E17" s="73">
        <f t="shared" si="0"/>
        <v>83.33333333333334</v>
      </c>
    </row>
    <row r="18" spans="1:5" ht="19.5" customHeight="1">
      <c r="A18" s="30">
        <v>3213</v>
      </c>
      <c r="B18" s="7" t="s">
        <v>9</v>
      </c>
      <c r="C18" s="9">
        <f>C19</f>
        <v>1500</v>
      </c>
      <c r="D18" s="41">
        <f>D19</f>
        <v>950</v>
      </c>
      <c r="E18" s="73">
        <f t="shared" si="0"/>
        <v>63.33333333333333</v>
      </c>
    </row>
    <row r="19" spans="1:5" ht="19.5" customHeight="1">
      <c r="A19" s="33">
        <v>32131</v>
      </c>
      <c r="B19" s="6" t="s">
        <v>10</v>
      </c>
      <c r="C19" s="11">
        <v>1500</v>
      </c>
      <c r="D19" s="49">
        <v>950</v>
      </c>
      <c r="E19" s="73">
        <f t="shared" si="0"/>
        <v>63.33333333333333</v>
      </c>
    </row>
    <row r="20" spans="1:5" ht="19.5" customHeight="1">
      <c r="A20" s="30">
        <v>3214</v>
      </c>
      <c r="B20" s="7" t="s">
        <v>112</v>
      </c>
      <c r="C20" s="12">
        <f>C21</f>
        <v>2000</v>
      </c>
      <c r="D20" s="47">
        <f>D21</f>
        <v>3000</v>
      </c>
      <c r="E20" s="73">
        <f t="shared" si="0"/>
        <v>150</v>
      </c>
    </row>
    <row r="21" spans="1:5" ht="19.5" customHeight="1">
      <c r="A21" s="33">
        <v>32141</v>
      </c>
      <c r="B21" s="6" t="s">
        <v>112</v>
      </c>
      <c r="C21" s="11">
        <v>2000</v>
      </c>
      <c r="D21" s="49">
        <v>3000</v>
      </c>
      <c r="E21" s="73">
        <f t="shared" si="0"/>
        <v>150</v>
      </c>
    </row>
    <row r="22" spans="1:5" ht="19.5" customHeight="1">
      <c r="A22" s="33"/>
      <c r="B22" s="6"/>
      <c r="C22" s="10"/>
      <c r="D22" s="44"/>
      <c r="E22" s="55"/>
    </row>
    <row r="23" spans="1:5" ht="19.5" customHeight="1">
      <c r="A23" s="32">
        <v>322</v>
      </c>
      <c r="B23" s="25" t="s">
        <v>11</v>
      </c>
      <c r="C23" s="26">
        <f>C24+C30+C37+C41+C45+C47</f>
        <v>315722.98</v>
      </c>
      <c r="D23" s="48">
        <f>D24+D30+D37+D41+D45+D47</f>
        <v>565589.25</v>
      </c>
      <c r="E23" s="75">
        <f t="shared" si="0"/>
        <v>179.14098302252185</v>
      </c>
    </row>
    <row r="24" spans="1:5" ht="19.5" customHeight="1">
      <c r="A24" s="30">
        <v>3221</v>
      </c>
      <c r="B24" s="7" t="s">
        <v>12</v>
      </c>
      <c r="C24" s="9">
        <f>C25+C26+C27+C28+C29</f>
        <v>30000</v>
      </c>
      <c r="D24" s="41">
        <f>D25+D26+D27+D28+D29</f>
        <v>34000</v>
      </c>
      <c r="E24" s="73">
        <f t="shared" si="0"/>
        <v>113.33333333333333</v>
      </c>
    </row>
    <row r="25" spans="1:5" ht="19.5" customHeight="1">
      <c r="A25" s="33">
        <v>32211</v>
      </c>
      <c r="B25" s="6" t="s">
        <v>13</v>
      </c>
      <c r="C25" s="11">
        <v>15000</v>
      </c>
      <c r="D25" s="49">
        <v>17000</v>
      </c>
      <c r="E25" s="73">
        <f t="shared" si="0"/>
        <v>113.33333333333333</v>
      </c>
    </row>
    <row r="26" spans="1:5" ht="19.5" customHeight="1">
      <c r="A26" s="34">
        <v>32212</v>
      </c>
      <c r="B26" s="14" t="s">
        <v>14</v>
      </c>
      <c r="C26" s="13">
        <v>2000</v>
      </c>
      <c r="D26" s="49">
        <v>2700</v>
      </c>
      <c r="E26" s="73">
        <f t="shared" si="0"/>
        <v>135</v>
      </c>
    </row>
    <row r="27" spans="1:5" ht="19.5" customHeight="1">
      <c r="A27" s="33">
        <v>32214</v>
      </c>
      <c r="B27" s="6" t="s">
        <v>15</v>
      </c>
      <c r="C27" s="11">
        <v>4000</v>
      </c>
      <c r="D27" s="49">
        <v>6300</v>
      </c>
      <c r="E27" s="73">
        <f t="shared" si="0"/>
        <v>157.5</v>
      </c>
    </row>
    <row r="28" spans="1:5" ht="19.5" customHeight="1">
      <c r="A28" s="33">
        <v>32216</v>
      </c>
      <c r="B28" s="6" t="s">
        <v>16</v>
      </c>
      <c r="C28" s="11">
        <v>9000</v>
      </c>
      <c r="D28" s="49">
        <v>8000</v>
      </c>
      <c r="E28" s="73">
        <f t="shared" si="0"/>
        <v>88.88888888888889</v>
      </c>
    </row>
    <row r="29" spans="1:5" ht="19.5" customHeight="1">
      <c r="A29" s="33">
        <v>32219</v>
      </c>
      <c r="B29" s="6" t="s">
        <v>17</v>
      </c>
      <c r="C29" s="11">
        <v>0</v>
      </c>
      <c r="D29" s="49">
        <v>0</v>
      </c>
      <c r="E29" s="73">
        <v>0</v>
      </c>
    </row>
    <row r="30" spans="1:5" ht="19.5" customHeight="1">
      <c r="A30" s="30">
        <v>3222</v>
      </c>
      <c r="B30" s="7" t="s">
        <v>18</v>
      </c>
      <c r="C30" s="9">
        <f>C31+C35</f>
        <v>0</v>
      </c>
      <c r="D30" s="41">
        <f>D31+D35</f>
        <v>0</v>
      </c>
      <c r="E30" s="73">
        <v>0</v>
      </c>
    </row>
    <row r="31" spans="1:5" ht="19.5" customHeight="1">
      <c r="A31" s="30">
        <v>32224</v>
      </c>
      <c r="B31" s="7" t="s">
        <v>85</v>
      </c>
      <c r="C31" s="9">
        <f>C32+C33+C34</f>
        <v>0</v>
      </c>
      <c r="D31" s="41">
        <f>D32+D33+D34</f>
        <v>0</v>
      </c>
      <c r="E31" s="73">
        <v>0</v>
      </c>
    </row>
    <row r="32" spans="1:5" ht="19.5" customHeight="1">
      <c r="A32" s="34">
        <v>322241</v>
      </c>
      <c r="B32" s="14" t="s">
        <v>86</v>
      </c>
      <c r="C32" s="17">
        <v>0</v>
      </c>
      <c r="D32" s="49">
        <v>0</v>
      </c>
      <c r="E32" s="73">
        <v>0</v>
      </c>
    </row>
    <row r="33" spans="1:5" ht="19.5" customHeight="1">
      <c r="A33" s="34">
        <v>322242</v>
      </c>
      <c r="B33" s="14" t="s">
        <v>87</v>
      </c>
      <c r="C33" s="17">
        <v>0</v>
      </c>
      <c r="D33" s="49">
        <v>0</v>
      </c>
      <c r="E33" s="73">
        <v>0</v>
      </c>
    </row>
    <row r="34" spans="1:5" ht="19.5" customHeight="1">
      <c r="A34" s="33">
        <v>32224</v>
      </c>
      <c r="B34" s="6" t="s">
        <v>19</v>
      </c>
      <c r="C34" s="11">
        <v>0</v>
      </c>
      <c r="D34" s="49">
        <v>0</v>
      </c>
      <c r="E34" s="73">
        <v>0</v>
      </c>
    </row>
    <row r="35" spans="1:5" ht="19.5" customHeight="1">
      <c r="A35" s="35">
        <v>32229</v>
      </c>
      <c r="B35" s="15" t="s">
        <v>20</v>
      </c>
      <c r="C35" s="12">
        <f>C36</f>
        <v>0</v>
      </c>
      <c r="D35" s="47">
        <f>D36</f>
        <v>0</v>
      </c>
      <c r="E35" s="73">
        <v>0</v>
      </c>
    </row>
    <row r="36" spans="1:5" ht="19.5" customHeight="1">
      <c r="A36" s="34">
        <v>32229</v>
      </c>
      <c r="B36" s="14" t="s">
        <v>20</v>
      </c>
      <c r="C36" s="13">
        <v>0</v>
      </c>
      <c r="D36" s="49">
        <v>0</v>
      </c>
      <c r="E36" s="73">
        <v>0</v>
      </c>
    </row>
    <row r="37" spans="1:5" ht="19.5" customHeight="1">
      <c r="A37" s="30">
        <v>3223</v>
      </c>
      <c r="B37" s="7" t="s">
        <v>21</v>
      </c>
      <c r="C37" s="9">
        <f>C38+C39+C40</f>
        <v>238102.44</v>
      </c>
      <c r="D37" s="41">
        <f>D38+D39+D40</f>
        <v>481793.36</v>
      </c>
      <c r="E37" s="73">
        <f t="shared" si="0"/>
        <v>202.34709060520336</v>
      </c>
    </row>
    <row r="38" spans="1:5" ht="19.5" customHeight="1">
      <c r="A38" s="33">
        <v>32231</v>
      </c>
      <c r="B38" s="6" t="s">
        <v>22</v>
      </c>
      <c r="C38" s="11">
        <v>85602.44</v>
      </c>
      <c r="D38" s="49">
        <v>159293.36</v>
      </c>
      <c r="E38" s="73">
        <f t="shared" si="0"/>
        <v>186.08506953773744</v>
      </c>
    </row>
    <row r="39" spans="1:5" ht="19.5" customHeight="1">
      <c r="A39" s="33">
        <v>32233</v>
      </c>
      <c r="B39" s="6" t="s">
        <v>23</v>
      </c>
      <c r="C39" s="11">
        <v>150000</v>
      </c>
      <c r="D39" s="49">
        <v>320000</v>
      </c>
      <c r="E39" s="73">
        <f t="shared" si="0"/>
        <v>213.33333333333334</v>
      </c>
    </row>
    <row r="40" spans="1:5" ht="19.5" customHeight="1">
      <c r="A40" s="33">
        <v>32234</v>
      </c>
      <c r="B40" s="6" t="s">
        <v>24</v>
      </c>
      <c r="C40" s="11">
        <v>2500</v>
      </c>
      <c r="D40" s="49">
        <v>2500</v>
      </c>
      <c r="E40" s="73">
        <f t="shared" si="0"/>
        <v>100</v>
      </c>
    </row>
    <row r="41" spans="1:5" ht="19.5" customHeight="1">
      <c r="A41" s="30">
        <v>3224</v>
      </c>
      <c r="B41" s="7" t="s">
        <v>25</v>
      </c>
      <c r="C41" s="9">
        <v>45000</v>
      </c>
      <c r="D41" s="41">
        <f>SUM(D42:D43)</f>
        <v>45000</v>
      </c>
      <c r="E41" s="73">
        <f t="shared" si="0"/>
        <v>100</v>
      </c>
    </row>
    <row r="42" spans="1:5" ht="19.5" customHeight="1">
      <c r="A42" s="33">
        <v>32241</v>
      </c>
      <c r="B42" s="6" t="s">
        <v>26</v>
      </c>
      <c r="C42" s="11">
        <v>20000</v>
      </c>
      <c r="D42" s="49">
        <v>1000</v>
      </c>
      <c r="E42" s="73">
        <f t="shared" si="0"/>
        <v>5</v>
      </c>
    </row>
    <row r="43" spans="1:5" ht="19.5" customHeight="1">
      <c r="A43" s="33">
        <v>32242</v>
      </c>
      <c r="B43" s="6" t="s">
        <v>27</v>
      </c>
      <c r="C43" s="11">
        <v>25000</v>
      </c>
      <c r="D43" s="49">
        <v>44000</v>
      </c>
      <c r="E43" s="73">
        <f t="shared" si="0"/>
        <v>176</v>
      </c>
    </row>
    <row r="44" spans="1:5" ht="19.5" customHeight="1">
      <c r="A44" s="33">
        <v>32244</v>
      </c>
      <c r="B44" s="6" t="s">
        <v>28</v>
      </c>
      <c r="C44" s="11">
        <v>0</v>
      </c>
      <c r="D44" s="49">
        <v>0</v>
      </c>
      <c r="E44" s="73">
        <v>704.7</v>
      </c>
    </row>
    <row r="45" spans="1:5" ht="19.5" customHeight="1">
      <c r="A45" s="30">
        <v>3225</v>
      </c>
      <c r="B45" s="7" t="s">
        <v>29</v>
      </c>
      <c r="C45" s="9">
        <f>C46</f>
        <v>2500</v>
      </c>
      <c r="D45" s="41">
        <f>D46</f>
        <v>295.89</v>
      </c>
      <c r="E45" s="73">
        <f t="shared" si="0"/>
        <v>11.8356</v>
      </c>
    </row>
    <row r="46" spans="1:5" ht="19.5" customHeight="1">
      <c r="A46" s="33">
        <v>32251</v>
      </c>
      <c r="B46" s="6" t="s">
        <v>30</v>
      </c>
      <c r="C46" s="11">
        <v>2500</v>
      </c>
      <c r="D46" s="49">
        <v>295.89</v>
      </c>
      <c r="E46" s="73">
        <f t="shared" si="0"/>
        <v>11.8356</v>
      </c>
    </row>
    <row r="47" spans="1:5" ht="19.5" customHeight="1">
      <c r="A47" s="35">
        <v>3227</v>
      </c>
      <c r="B47" s="15" t="s">
        <v>114</v>
      </c>
      <c r="C47" s="12">
        <f>C48</f>
        <v>120.54</v>
      </c>
      <c r="D47" s="47">
        <f>D48</f>
        <v>4500</v>
      </c>
      <c r="E47" s="73">
        <f t="shared" si="0"/>
        <v>3733.200597312096</v>
      </c>
    </row>
    <row r="48" spans="1:5" ht="19.5" customHeight="1">
      <c r="A48" s="33">
        <v>32271</v>
      </c>
      <c r="B48" s="6" t="s">
        <v>114</v>
      </c>
      <c r="C48" s="11">
        <v>120.54</v>
      </c>
      <c r="D48" s="49">
        <v>4500</v>
      </c>
      <c r="E48" s="73">
        <f t="shared" si="0"/>
        <v>3733.200597312096</v>
      </c>
    </row>
    <row r="49" spans="1:5" ht="19.5" customHeight="1">
      <c r="A49" s="33"/>
      <c r="B49" s="6"/>
      <c r="C49" s="10"/>
      <c r="D49" s="46"/>
      <c r="E49" s="73"/>
    </row>
    <row r="50" spans="1:5" ht="19.5" customHeight="1">
      <c r="A50" s="32">
        <v>323</v>
      </c>
      <c r="B50" s="25" t="s">
        <v>31</v>
      </c>
      <c r="C50" s="26">
        <f>C51+C58+C62+C65+C71+C74+C78+C80+C82</f>
        <v>1220580.02</v>
      </c>
      <c r="D50" s="48">
        <f>D51+D58+D62+D65+D71+D74+D78+D80+D82</f>
        <v>1207663.28</v>
      </c>
      <c r="E50" s="75">
        <f t="shared" si="0"/>
        <v>98.94175393760747</v>
      </c>
    </row>
    <row r="51" spans="1:5" ht="19.5" customHeight="1">
      <c r="A51" s="30">
        <v>3231</v>
      </c>
      <c r="B51" s="7" t="s">
        <v>32</v>
      </c>
      <c r="C51" s="9">
        <f>C52+C53+C54+C55</f>
        <v>1066934.02</v>
      </c>
      <c r="D51" s="41">
        <f>D52+D53+D54+D55</f>
        <v>1038694.23</v>
      </c>
      <c r="E51" s="73">
        <f t="shared" si="0"/>
        <v>97.35318309561447</v>
      </c>
    </row>
    <row r="52" spans="1:5" ht="19.5" customHeight="1">
      <c r="A52" s="33">
        <v>32311</v>
      </c>
      <c r="B52" s="6" t="s">
        <v>33</v>
      </c>
      <c r="C52" s="11">
        <v>27000</v>
      </c>
      <c r="D52" s="49">
        <v>36000</v>
      </c>
      <c r="E52" s="73">
        <f t="shared" si="0"/>
        <v>133.33333333333331</v>
      </c>
    </row>
    <row r="53" spans="1:5" ht="19.5" customHeight="1">
      <c r="A53" s="33">
        <v>32312</v>
      </c>
      <c r="B53" s="6" t="s">
        <v>34</v>
      </c>
      <c r="C53" s="11">
        <v>2500</v>
      </c>
      <c r="D53" s="49">
        <v>2700</v>
      </c>
      <c r="E53" s="73">
        <f t="shared" si="0"/>
        <v>108</v>
      </c>
    </row>
    <row r="54" spans="1:5" ht="19.5" customHeight="1">
      <c r="A54" s="33">
        <v>32313</v>
      </c>
      <c r="B54" s="6" t="s">
        <v>35</v>
      </c>
      <c r="C54" s="11">
        <v>4500</v>
      </c>
      <c r="D54" s="49">
        <v>5400</v>
      </c>
      <c r="E54" s="73">
        <f t="shared" si="0"/>
        <v>120</v>
      </c>
    </row>
    <row r="55" spans="1:5" ht="19.5" customHeight="1">
      <c r="A55" s="35">
        <v>32319</v>
      </c>
      <c r="B55" s="15" t="s">
        <v>36</v>
      </c>
      <c r="C55" s="12">
        <f>SUM(C56+C57)</f>
        <v>1032934.02</v>
      </c>
      <c r="D55" s="47">
        <f>SUM(D56+D57)</f>
        <v>994594.23</v>
      </c>
      <c r="E55" s="73">
        <f t="shared" si="0"/>
        <v>96.28826340718257</v>
      </c>
    </row>
    <row r="56" spans="1:5" ht="19.5" customHeight="1">
      <c r="A56" s="34">
        <v>323191</v>
      </c>
      <c r="B56" s="14" t="s">
        <v>88</v>
      </c>
      <c r="C56" s="11">
        <v>1032934.02</v>
      </c>
      <c r="D56" s="49">
        <v>994206.73</v>
      </c>
      <c r="E56" s="73">
        <f t="shared" si="0"/>
        <v>96.25074891037086</v>
      </c>
    </row>
    <row r="57" spans="1:5" ht="19.5" customHeight="1">
      <c r="A57" s="34">
        <v>323192</v>
      </c>
      <c r="B57" s="14" t="s">
        <v>89</v>
      </c>
      <c r="C57" s="11">
        <v>0</v>
      </c>
      <c r="D57" s="49">
        <v>387.5</v>
      </c>
      <c r="E57" s="73">
        <v>387.5</v>
      </c>
    </row>
    <row r="58" spans="1:5" ht="19.5" customHeight="1">
      <c r="A58" s="30">
        <v>3232</v>
      </c>
      <c r="B58" s="7" t="s">
        <v>37</v>
      </c>
      <c r="C58" s="9">
        <v>79839</v>
      </c>
      <c r="D58" s="41">
        <v>79839</v>
      </c>
      <c r="E58" s="73">
        <f t="shared" si="0"/>
        <v>100</v>
      </c>
    </row>
    <row r="59" spans="1:5" ht="19.5" customHeight="1">
      <c r="A59" s="33">
        <v>32321</v>
      </c>
      <c r="B59" s="6" t="s">
        <v>38</v>
      </c>
      <c r="C59" s="11">
        <v>35000</v>
      </c>
      <c r="D59" s="49">
        <v>35000</v>
      </c>
      <c r="E59" s="73">
        <f t="shared" si="0"/>
        <v>100</v>
      </c>
    </row>
    <row r="60" spans="1:5" ht="19.5" customHeight="1">
      <c r="A60" s="33">
        <v>32322</v>
      </c>
      <c r="B60" s="6" t="s">
        <v>39</v>
      </c>
      <c r="C60" s="11">
        <v>44839</v>
      </c>
      <c r="D60" s="49">
        <v>44839</v>
      </c>
      <c r="E60" s="73">
        <f t="shared" si="0"/>
        <v>100</v>
      </c>
    </row>
    <row r="61" spans="1:5" ht="19.5" customHeight="1">
      <c r="A61" s="33">
        <v>32329</v>
      </c>
      <c r="B61" s="6" t="s">
        <v>90</v>
      </c>
      <c r="C61" s="11">
        <v>0</v>
      </c>
      <c r="D61" s="49">
        <v>0</v>
      </c>
      <c r="E61" s="73">
        <v>0</v>
      </c>
    </row>
    <row r="62" spans="1:5" ht="19.5" customHeight="1">
      <c r="A62" s="30">
        <v>3233</v>
      </c>
      <c r="B62" s="7" t="s">
        <v>40</v>
      </c>
      <c r="C62" s="9">
        <f>C63+C64</f>
        <v>1960</v>
      </c>
      <c r="D62" s="41">
        <f>D63+D64</f>
        <v>4460</v>
      </c>
      <c r="E62" s="73">
        <f t="shared" si="0"/>
        <v>227.55102040816325</v>
      </c>
    </row>
    <row r="63" spans="1:5" ht="19.5" customHeight="1">
      <c r="A63" s="33">
        <v>32332</v>
      </c>
      <c r="B63" s="6" t="s">
        <v>117</v>
      </c>
      <c r="C63" s="11">
        <v>1000</v>
      </c>
      <c r="D63" s="49">
        <v>3500</v>
      </c>
      <c r="E63" s="73">
        <f t="shared" si="0"/>
        <v>350</v>
      </c>
    </row>
    <row r="64" spans="1:5" ht="19.5" customHeight="1">
      <c r="A64" s="33">
        <v>32339</v>
      </c>
      <c r="B64" s="6" t="s">
        <v>91</v>
      </c>
      <c r="C64" s="11">
        <v>960</v>
      </c>
      <c r="D64" s="49">
        <v>960</v>
      </c>
      <c r="E64" s="73">
        <f t="shared" si="0"/>
        <v>100</v>
      </c>
    </row>
    <row r="65" spans="1:5" ht="19.5" customHeight="1">
      <c r="A65" s="30">
        <v>3234</v>
      </c>
      <c r="B65" s="7" t="s">
        <v>41</v>
      </c>
      <c r="C65" s="9">
        <f>C66+C67+C69+C70+C68</f>
        <v>42000</v>
      </c>
      <c r="D65" s="41">
        <f>D66+D67+D69+D70+D68</f>
        <v>47968</v>
      </c>
      <c r="E65" s="73">
        <f t="shared" si="0"/>
        <v>114.2095238095238</v>
      </c>
    </row>
    <row r="66" spans="1:5" ht="19.5" customHeight="1">
      <c r="A66" s="33">
        <v>32341</v>
      </c>
      <c r="B66" s="6" t="s">
        <v>42</v>
      </c>
      <c r="C66" s="11">
        <v>25000</v>
      </c>
      <c r="D66" s="49">
        <v>24500</v>
      </c>
      <c r="E66" s="73">
        <f t="shared" si="0"/>
        <v>98</v>
      </c>
    </row>
    <row r="67" spans="1:5" ht="19.5" customHeight="1">
      <c r="A67" s="33">
        <v>32342</v>
      </c>
      <c r="B67" s="6" t="s">
        <v>43</v>
      </c>
      <c r="C67" s="11">
        <v>12000</v>
      </c>
      <c r="D67" s="49">
        <v>14800</v>
      </c>
      <c r="E67" s="73">
        <f t="shared" si="0"/>
        <v>123.33333333333334</v>
      </c>
    </row>
    <row r="68" spans="1:5" ht="19.5" customHeight="1">
      <c r="A68" s="33">
        <v>32343</v>
      </c>
      <c r="B68" s="6" t="s">
        <v>102</v>
      </c>
      <c r="C68" s="11">
        <v>2000</v>
      </c>
      <c r="D68" s="49">
        <v>1968</v>
      </c>
      <c r="E68" s="73">
        <f t="shared" si="0"/>
        <v>98.4</v>
      </c>
    </row>
    <row r="69" spans="1:5" ht="19.5" customHeight="1">
      <c r="A69" s="33">
        <v>32344</v>
      </c>
      <c r="B69" s="6" t="s">
        <v>44</v>
      </c>
      <c r="C69" s="11">
        <v>1500</v>
      </c>
      <c r="D69" s="49">
        <v>5700</v>
      </c>
      <c r="E69" s="73">
        <f t="shared" si="0"/>
        <v>380</v>
      </c>
    </row>
    <row r="70" spans="1:5" ht="19.5" customHeight="1">
      <c r="A70" s="33">
        <v>32349</v>
      </c>
      <c r="B70" s="6" t="s">
        <v>45</v>
      </c>
      <c r="C70" s="11">
        <v>1500</v>
      </c>
      <c r="D70" s="49">
        <v>1000</v>
      </c>
      <c r="E70" s="73">
        <f t="shared" si="0"/>
        <v>66.66666666666666</v>
      </c>
    </row>
    <row r="71" spans="1:5" ht="19.5" customHeight="1">
      <c r="A71" s="30">
        <v>3236</v>
      </c>
      <c r="B71" s="7" t="s">
        <v>46</v>
      </c>
      <c r="C71" s="9">
        <f>C72+C73</f>
        <v>2500</v>
      </c>
      <c r="D71" s="41">
        <f>D72+D73</f>
        <v>3700</v>
      </c>
      <c r="E71" s="73">
        <f t="shared" si="0"/>
        <v>148</v>
      </c>
    </row>
    <row r="72" spans="1:5" ht="19.5" customHeight="1">
      <c r="A72" s="33">
        <v>32361</v>
      </c>
      <c r="B72" s="6" t="s">
        <v>47</v>
      </c>
      <c r="C72" s="11">
        <v>0</v>
      </c>
      <c r="D72" s="49">
        <v>0</v>
      </c>
      <c r="E72" s="73">
        <v>0</v>
      </c>
    </row>
    <row r="73" spans="1:5" ht="19.5" customHeight="1">
      <c r="A73" s="33">
        <v>32363</v>
      </c>
      <c r="B73" s="6" t="s">
        <v>48</v>
      </c>
      <c r="C73" s="11">
        <v>2500</v>
      </c>
      <c r="D73" s="49">
        <v>3700</v>
      </c>
      <c r="E73" s="73">
        <f aca="true" t="shared" si="1" ref="E73:E134">D73/C73*100</f>
        <v>148</v>
      </c>
    </row>
    <row r="74" spans="1:5" ht="19.5" customHeight="1">
      <c r="A74" s="30">
        <v>3237</v>
      </c>
      <c r="B74" s="7" t="s">
        <v>49</v>
      </c>
      <c r="C74" s="9">
        <f>C75+C76+C77</f>
        <v>14000</v>
      </c>
      <c r="D74" s="41">
        <f>D75+D76+D77</f>
        <v>16876.52</v>
      </c>
      <c r="E74" s="73">
        <f t="shared" si="1"/>
        <v>120.54657142857144</v>
      </c>
    </row>
    <row r="75" spans="1:5" ht="19.5" customHeight="1">
      <c r="A75" s="33">
        <v>32372</v>
      </c>
      <c r="B75" s="6" t="s">
        <v>50</v>
      </c>
      <c r="C75" s="11">
        <v>0</v>
      </c>
      <c r="D75" s="49">
        <v>0</v>
      </c>
      <c r="E75" s="73">
        <v>0</v>
      </c>
    </row>
    <row r="76" spans="1:5" ht="19.5" customHeight="1">
      <c r="A76" s="33">
        <v>32373</v>
      </c>
      <c r="B76" s="6" t="s">
        <v>92</v>
      </c>
      <c r="C76" s="11">
        <v>2000</v>
      </c>
      <c r="D76" s="49">
        <v>1600</v>
      </c>
      <c r="E76" s="73">
        <f t="shared" si="1"/>
        <v>80</v>
      </c>
    </row>
    <row r="77" spans="1:5" ht="19.5" customHeight="1">
      <c r="A77" s="33">
        <v>32379</v>
      </c>
      <c r="B77" s="6" t="s">
        <v>51</v>
      </c>
      <c r="C77" s="11">
        <v>12000</v>
      </c>
      <c r="D77" s="49">
        <v>15276.52</v>
      </c>
      <c r="E77" s="73">
        <f t="shared" si="1"/>
        <v>127.30433333333333</v>
      </c>
    </row>
    <row r="78" spans="1:5" ht="19.5" customHeight="1">
      <c r="A78" s="30">
        <v>3238</v>
      </c>
      <c r="B78" s="7" t="s">
        <v>52</v>
      </c>
      <c r="C78" s="9">
        <f>C79</f>
        <v>11347</v>
      </c>
      <c r="D78" s="41">
        <f>D79</f>
        <v>11347</v>
      </c>
      <c r="E78" s="73">
        <f t="shared" si="1"/>
        <v>100</v>
      </c>
    </row>
    <row r="79" spans="1:5" ht="19.5" customHeight="1">
      <c r="A79" s="33">
        <v>32389</v>
      </c>
      <c r="B79" s="6" t="s">
        <v>53</v>
      </c>
      <c r="C79" s="11">
        <v>11347</v>
      </c>
      <c r="D79" s="49">
        <v>11347</v>
      </c>
      <c r="E79" s="73">
        <f t="shared" si="1"/>
        <v>100</v>
      </c>
    </row>
    <row r="80" spans="1:5" ht="19.5" customHeight="1">
      <c r="A80" s="30">
        <v>3239</v>
      </c>
      <c r="B80" s="7" t="s">
        <v>54</v>
      </c>
      <c r="C80" s="9">
        <f>C81+C82</f>
        <v>2000</v>
      </c>
      <c r="D80" s="41">
        <f>D81+D82</f>
        <v>4605.53</v>
      </c>
      <c r="E80" s="73">
        <f t="shared" si="1"/>
        <v>230.2765</v>
      </c>
    </row>
    <row r="81" spans="1:5" ht="19.5" customHeight="1">
      <c r="A81" s="33">
        <v>32391</v>
      </c>
      <c r="B81" s="6" t="s">
        <v>55</v>
      </c>
      <c r="C81" s="11">
        <v>2000</v>
      </c>
      <c r="D81" s="49">
        <v>4432.53</v>
      </c>
      <c r="E81" s="73">
        <f t="shared" si="1"/>
        <v>221.6265</v>
      </c>
    </row>
    <row r="82" spans="1:5" ht="19.5" customHeight="1">
      <c r="A82" s="36">
        <v>32399</v>
      </c>
      <c r="B82" s="8" t="s">
        <v>56</v>
      </c>
      <c r="C82" s="12">
        <f>SUM(C83+C84+C85)</f>
        <v>0</v>
      </c>
      <c r="D82" s="47">
        <f>SUM(D83+D84+D85)</f>
        <v>173</v>
      </c>
      <c r="E82" s="73">
        <v>173</v>
      </c>
    </row>
    <row r="83" spans="1:5" ht="19.5" customHeight="1">
      <c r="A83" s="37">
        <v>323991</v>
      </c>
      <c r="B83" s="16" t="s">
        <v>93</v>
      </c>
      <c r="C83" s="13">
        <v>0</v>
      </c>
      <c r="D83" s="49">
        <v>0</v>
      </c>
      <c r="E83" s="73">
        <v>0</v>
      </c>
    </row>
    <row r="84" spans="1:5" ht="19.5" customHeight="1">
      <c r="A84" s="37">
        <v>323992</v>
      </c>
      <c r="B84" s="16" t="s">
        <v>94</v>
      </c>
      <c r="C84" s="13">
        <v>0</v>
      </c>
      <c r="D84" s="49">
        <v>0</v>
      </c>
      <c r="E84" s="73">
        <v>0</v>
      </c>
    </row>
    <row r="85" spans="1:5" ht="19.5" customHeight="1">
      <c r="A85" s="33">
        <v>323993</v>
      </c>
      <c r="B85" s="6" t="s">
        <v>95</v>
      </c>
      <c r="C85" s="10">
        <v>0</v>
      </c>
      <c r="D85" s="49">
        <v>173</v>
      </c>
      <c r="E85" s="73">
        <v>173</v>
      </c>
    </row>
    <row r="86" spans="1:5" ht="19.5" customHeight="1">
      <c r="A86" s="56"/>
      <c r="B86" s="51"/>
      <c r="C86" s="54"/>
      <c r="D86" s="68"/>
      <c r="E86" s="73"/>
    </row>
    <row r="87" spans="1:5" ht="19.5" customHeight="1">
      <c r="A87" s="32">
        <v>329</v>
      </c>
      <c r="B87" s="25" t="s">
        <v>57</v>
      </c>
      <c r="C87" s="26">
        <f>C90+C92+C94+C88</f>
        <v>20200</v>
      </c>
      <c r="D87" s="48">
        <f>D90+D92+D94+D88</f>
        <v>18528.95</v>
      </c>
      <c r="E87" s="75">
        <f t="shared" si="1"/>
        <v>91.72747524752477</v>
      </c>
    </row>
    <row r="88" spans="1:5" ht="19.5" customHeight="1">
      <c r="A88" s="30">
        <v>3292</v>
      </c>
      <c r="B88" s="7" t="s">
        <v>103</v>
      </c>
      <c r="C88" s="9">
        <f>C89</f>
        <v>18000</v>
      </c>
      <c r="D88" s="41">
        <f>D89</f>
        <v>16588.95</v>
      </c>
      <c r="E88" s="73">
        <f t="shared" si="1"/>
        <v>92.16083333333333</v>
      </c>
    </row>
    <row r="89" spans="1:5" ht="19.5" customHeight="1">
      <c r="A89" s="33">
        <v>32922</v>
      </c>
      <c r="B89" s="6" t="s">
        <v>104</v>
      </c>
      <c r="C89" s="10">
        <v>18000</v>
      </c>
      <c r="D89" s="44">
        <v>16588.95</v>
      </c>
      <c r="E89" s="73">
        <f t="shared" si="1"/>
        <v>92.16083333333333</v>
      </c>
    </row>
    <row r="90" spans="1:5" ht="19.5" customHeight="1">
      <c r="A90" s="30">
        <v>3293</v>
      </c>
      <c r="B90" s="7" t="s">
        <v>58</v>
      </c>
      <c r="C90" s="9">
        <f>C91</f>
        <v>0</v>
      </c>
      <c r="D90" s="41">
        <f>D91</f>
        <v>140</v>
      </c>
      <c r="E90" s="73">
        <v>0</v>
      </c>
    </row>
    <row r="91" spans="1:5" ht="19.5" customHeight="1">
      <c r="A91" s="33">
        <v>32931</v>
      </c>
      <c r="B91" s="6" t="s">
        <v>58</v>
      </c>
      <c r="C91" s="11">
        <v>0</v>
      </c>
      <c r="D91" s="49">
        <v>140</v>
      </c>
      <c r="E91" s="73">
        <v>0</v>
      </c>
    </row>
    <row r="92" spans="1:5" ht="19.5" customHeight="1">
      <c r="A92" s="30">
        <v>3294</v>
      </c>
      <c r="B92" s="7" t="s">
        <v>59</v>
      </c>
      <c r="C92" s="9">
        <f>C93</f>
        <v>1200</v>
      </c>
      <c r="D92" s="41">
        <f>D93</f>
        <v>1200</v>
      </c>
      <c r="E92" s="73">
        <f t="shared" si="1"/>
        <v>100</v>
      </c>
    </row>
    <row r="93" spans="1:5" ht="19.5" customHeight="1">
      <c r="A93" s="33">
        <v>32941</v>
      </c>
      <c r="B93" s="6" t="s">
        <v>60</v>
      </c>
      <c r="C93" s="11">
        <v>1200</v>
      </c>
      <c r="D93" s="49">
        <v>1200</v>
      </c>
      <c r="E93" s="73">
        <f t="shared" si="1"/>
        <v>100</v>
      </c>
    </row>
    <row r="94" spans="1:5" ht="19.5" customHeight="1">
      <c r="A94" s="30">
        <v>3299</v>
      </c>
      <c r="B94" s="7" t="s">
        <v>61</v>
      </c>
      <c r="C94" s="9">
        <f>C95</f>
        <v>1000</v>
      </c>
      <c r="D94" s="41">
        <f>D95</f>
        <v>600</v>
      </c>
      <c r="E94" s="73">
        <f t="shared" si="1"/>
        <v>60</v>
      </c>
    </row>
    <row r="95" spans="1:5" ht="19.5" customHeight="1">
      <c r="A95" s="33">
        <v>32999</v>
      </c>
      <c r="B95" s="6" t="s">
        <v>62</v>
      </c>
      <c r="C95" s="11">
        <v>1000</v>
      </c>
      <c r="D95" s="49">
        <v>600</v>
      </c>
      <c r="E95" s="73">
        <f t="shared" si="1"/>
        <v>60</v>
      </c>
    </row>
    <row r="96" spans="1:5" ht="19.5" customHeight="1">
      <c r="A96" s="33"/>
      <c r="B96" s="6"/>
      <c r="C96" s="10"/>
      <c r="D96" s="44"/>
      <c r="E96" s="73"/>
    </row>
    <row r="97" spans="1:5" ht="19.5" customHeight="1">
      <c r="A97" s="31">
        <v>34</v>
      </c>
      <c r="B97" s="22" t="s">
        <v>63</v>
      </c>
      <c r="C97" s="23">
        <f>C98</f>
        <v>1800</v>
      </c>
      <c r="D97" s="50">
        <f>D98</f>
        <v>2000</v>
      </c>
      <c r="E97" s="74">
        <f t="shared" si="1"/>
        <v>111.11111111111111</v>
      </c>
    </row>
    <row r="98" spans="1:5" ht="19.5" customHeight="1">
      <c r="A98" s="32">
        <v>343</v>
      </c>
      <c r="B98" s="25" t="s">
        <v>64</v>
      </c>
      <c r="C98" s="26">
        <f>C100</f>
        <v>1800</v>
      </c>
      <c r="D98" s="48">
        <f>D100</f>
        <v>2000</v>
      </c>
      <c r="E98" s="75">
        <f t="shared" si="1"/>
        <v>111.11111111111111</v>
      </c>
    </row>
    <row r="99" spans="1:5" ht="19.5" customHeight="1">
      <c r="A99" s="33"/>
      <c r="B99" s="7"/>
      <c r="C99" s="10"/>
      <c r="D99" s="44"/>
      <c r="E99" s="73"/>
    </row>
    <row r="100" spans="1:5" ht="19.5" customHeight="1">
      <c r="A100" s="30">
        <v>3431</v>
      </c>
      <c r="B100" s="7" t="s">
        <v>65</v>
      </c>
      <c r="C100" s="9">
        <f>C101</f>
        <v>1800</v>
      </c>
      <c r="D100" s="41">
        <f>D101</f>
        <v>2000</v>
      </c>
      <c r="E100" s="73">
        <f t="shared" si="1"/>
        <v>111.11111111111111</v>
      </c>
    </row>
    <row r="101" spans="1:5" ht="19.5" customHeight="1">
      <c r="A101" s="33">
        <v>34312</v>
      </c>
      <c r="B101" s="6" t="s">
        <v>66</v>
      </c>
      <c r="C101" s="11">
        <v>1800</v>
      </c>
      <c r="D101" s="49">
        <v>2000</v>
      </c>
      <c r="E101" s="73">
        <f t="shared" si="1"/>
        <v>111.11111111111111</v>
      </c>
    </row>
    <row r="102" spans="1:5" ht="19.5" customHeight="1">
      <c r="A102" s="33"/>
      <c r="B102" s="6"/>
      <c r="C102" s="11"/>
      <c r="D102" s="49"/>
      <c r="E102" s="73"/>
    </row>
    <row r="103" spans="1:5" ht="19.5" customHeight="1">
      <c r="A103" s="82" t="s">
        <v>109</v>
      </c>
      <c r="B103" s="83"/>
      <c r="C103" s="10"/>
      <c r="D103" s="44"/>
      <c r="E103" s="73"/>
    </row>
    <row r="104" spans="1:5" ht="19.5" customHeight="1">
      <c r="A104" s="31">
        <v>42</v>
      </c>
      <c r="B104" s="22" t="s">
        <v>67</v>
      </c>
      <c r="C104" s="23">
        <f>SUM(C105+C110+C129)</f>
        <v>252274</v>
      </c>
      <c r="D104" s="50">
        <f>SUM(D105+D110+D129)</f>
        <v>15896.52</v>
      </c>
      <c r="E104" s="74">
        <f t="shared" si="1"/>
        <v>6.301291452944022</v>
      </c>
    </row>
    <row r="105" spans="1:5" ht="19.5" customHeight="1">
      <c r="A105" s="32">
        <v>421</v>
      </c>
      <c r="B105" s="25" t="s">
        <v>68</v>
      </c>
      <c r="C105" s="26">
        <f>SUM(C107)</f>
        <v>179774</v>
      </c>
      <c r="D105" s="48">
        <f>SUM(D107)</f>
        <v>15896.52</v>
      </c>
      <c r="E105" s="75">
        <f t="shared" si="1"/>
        <v>8.842502252828552</v>
      </c>
    </row>
    <row r="106" spans="1:5" ht="19.5" customHeight="1">
      <c r="A106" s="30"/>
      <c r="B106" s="7"/>
      <c r="C106" s="9"/>
      <c r="D106" s="41"/>
      <c r="E106" s="73"/>
    </row>
    <row r="107" spans="1:5" ht="19.5" customHeight="1">
      <c r="A107" s="30">
        <v>4212</v>
      </c>
      <c r="B107" s="7" t="s">
        <v>69</v>
      </c>
      <c r="C107" s="9">
        <f>C108</f>
        <v>179774</v>
      </c>
      <c r="D107" s="41">
        <f>D108</f>
        <v>15896.52</v>
      </c>
      <c r="E107" s="73">
        <f t="shared" si="1"/>
        <v>8.842502252828552</v>
      </c>
    </row>
    <row r="108" spans="1:5" ht="19.5" customHeight="1">
      <c r="A108" s="33">
        <v>42123</v>
      </c>
      <c r="B108" s="6" t="s">
        <v>70</v>
      </c>
      <c r="C108" s="11">
        <v>179774</v>
      </c>
      <c r="D108" s="49">
        <v>15896.52</v>
      </c>
      <c r="E108" s="73">
        <f t="shared" si="1"/>
        <v>8.842502252828552</v>
      </c>
    </row>
    <row r="109" spans="1:5" ht="19.5" customHeight="1">
      <c r="A109" s="33"/>
      <c r="B109" s="6"/>
      <c r="C109" s="11"/>
      <c r="D109" s="46"/>
      <c r="E109" s="73"/>
    </row>
    <row r="110" spans="1:5" ht="19.5" customHeight="1">
      <c r="A110" s="32">
        <v>422</v>
      </c>
      <c r="B110" s="25" t="s">
        <v>71</v>
      </c>
      <c r="C110" s="26">
        <f>C111+C114+C116+C120+C122+C124</f>
        <v>67500</v>
      </c>
      <c r="D110" s="48">
        <f>D111+D114+D116+D120+D122+D124</f>
        <v>0</v>
      </c>
      <c r="E110" s="75">
        <f t="shared" si="1"/>
        <v>0</v>
      </c>
    </row>
    <row r="111" spans="1:5" ht="19.5" customHeight="1">
      <c r="A111" s="30">
        <v>4221</v>
      </c>
      <c r="B111" s="7" t="s">
        <v>72</v>
      </c>
      <c r="C111" s="9">
        <f>C112+C113</f>
        <v>24500</v>
      </c>
      <c r="D111" s="41">
        <f>D112+D113</f>
        <v>0</v>
      </c>
      <c r="E111" s="73">
        <f t="shared" si="1"/>
        <v>0</v>
      </c>
    </row>
    <row r="112" spans="1:5" ht="19.5" customHeight="1">
      <c r="A112" s="33">
        <v>42211</v>
      </c>
      <c r="B112" s="6" t="s">
        <v>73</v>
      </c>
      <c r="C112" s="11">
        <v>24500</v>
      </c>
      <c r="D112" s="49">
        <v>0</v>
      </c>
      <c r="E112" s="73">
        <f t="shared" si="1"/>
        <v>0</v>
      </c>
    </row>
    <row r="113" spans="1:5" ht="19.5" customHeight="1">
      <c r="A113" s="33">
        <v>42212</v>
      </c>
      <c r="B113" s="6" t="s">
        <v>74</v>
      </c>
      <c r="C113" s="11">
        <v>0</v>
      </c>
      <c r="D113" s="49">
        <v>0</v>
      </c>
      <c r="E113" s="73">
        <v>0</v>
      </c>
    </row>
    <row r="114" spans="1:5" s="4" customFormat="1" ht="19.5" customHeight="1">
      <c r="A114" s="35">
        <v>4222</v>
      </c>
      <c r="B114" s="15" t="s">
        <v>100</v>
      </c>
      <c r="C114" s="12">
        <f>C115</f>
        <v>0</v>
      </c>
      <c r="D114" s="47">
        <f>D115</f>
        <v>0</v>
      </c>
      <c r="E114" s="73">
        <v>0</v>
      </c>
    </row>
    <row r="115" spans="1:5" ht="19.5" customHeight="1">
      <c r="A115" s="33">
        <v>42221</v>
      </c>
      <c r="B115" s="6" t="s">
        <v>99</v>
      </c>
      <c r="C115" s="11">
        <v>0</v>
      </c>
      <c r="D115" s="49">
        <v>0</v>
      </c>
      <c r="E115" s="73">
        <v>0</v>
      </c>
    </row>
    <row r="116" spans="1:5" ht="19.5" customHeight="1">
      <c r="A116" s="30">
        <v>4223</v>
      </c>
      <c r="B116" s="7" t="s">
        <v>75</v>
      </c>
      <c r="C116" s="9">
        <f>C117+C118+C119</f>
        <v>43000</v>
      </c>
      <c r="D116" s="41">
        <f>D117+D118+D119</f>
        <v>0</v>
      </c>
      <c r="E116" s="73">
        <f t="shared" si="1"/>
        <v>0</v>
      </c>
    </row>
    <row r="117" spans="1:5" ht="19.5" customHeight="1">
      <c r="A117" s="33">
        <v>42231</v>
      </c>
      <c r="B117" s="6" t="s">
        <v>76</v>
      </c>
      <c r="C117" s="11">
        <v>43000</v>
      </c>
      <c r="D117" s="49">
        <v>0</v>
      </c>
      <c r="E117" s="73">
        <f t="shared" si="1"/>
        <v>0</v>
      </c>
    </row>
    <row r="118" spans="1:5" ht="19.5" customHeight="1">
      <c r="A118" s="33">
        <v>42232</v>
      </c>
      <c r="B118" s="6" t="s">
        <v>77</v>
      </c>
      <c r="C118" s="11">
        <v>0</v>
      </c>
      <c r="D118" s="49">
        <v>0</v>
      </c>
      <c r="E118" s="73">
        <v>0</v>
      </c>
    </row>
    <row r="119" spans="1:5" ht="19.5" customHeight="1">
      <c r="A119" s="33">
        <v>42239</v>
      </c>
      <c r="B119" s="6" t="s">
        <v>75</v>
      </c>
      <c r="C119" s="11">
        <v>0</v>
      </c>
      <c r="D119" s="49">
        <v>0</v>
      </c>
      <c r="E119" s="73">
        <v>0</v>
      </c>
    </row>
    <row r="120" spans="1:5" s="4" customFormat="1" ht="19.5" customHeight="1">
      <c r="A120" s="35">
        <v>4224</v>
      </c>
      <c r="B120" s="15" t="s">
        <v>98</v>
      </c>
      <c r="C120" s="12">
        <f>C121</f>
        <v>0</v>
      </c>
      <c r="D120" s="47">
        <f>D121</f>
        <v>0</v>
      </c>
      <c r="E120" s="73">
        <v>0</v>
      </c>
    </row>
    <row r="121" spans="1:5" ht="19.5" customHeight="1">
      <c r="A121" s="33">
        <v>42242</v>
      </c>
      <c r="B121" s="6" t="s">
        <v>97</v>
      </c>
      <c r="C121" s="11">
        <v>0</v>
      </c>
      <c r="D121" s="49">
        <v>0</v>
      </c>
      <c r="E121" s="73">
        <v>0</v>
      </c>
    </row>
    <row r="122" spans="1:5" s="4" customFormat="1" ht="19.5" customHeight="1">
      <c r="A122" s="35">
        <v>4226</v>
      </c>
      <c r="B122" s="15" t="s">
        <v>96</v>
      </c>
      <c r="C122" s="12">
        <f>C123</f>
        <v>0</v>
      </c>
      <c r="D122" s="47">
        <f>D123</f>
        <v>0</v>
      </c>
      <c r="E122" s="73">
        <v>0</v>
      </c>
    </row>
    <row r="123" spans="1:5" ht="19.5" customHeight="1">
      <c r="A123" s="33">
        <v>42261</v>
      </c>
      <c r="B123" s="6" t="s">
        <v>96</v>
      </c>
      <c r="C123" s="11">
        <v>0</v>
      </c>
      <c r="D123" s="49">
        <v>0</v>
      </c>
      <c r="E123" s="73">
        <v>0</v>
      </c>
    </row>
    <row r="124" spans="1:5" ht="19.5" customHeight="1">
      <c r="A124" s="30">
        <v>4227</v>
      </c>
      <c r="B124" s="7" t="s">
        <v>78</v>
      </c>
      <c r="C124" s="9">
        <f>C125+C126+C127</f>
        <v>0</v>
      </c>
      <c r="D124" s="41">
        <f>D125+D126+D127</f>
        <v>0</v>
      </c>
      <c r="E124" s="73">
        <v>0</v>
      </c>
    </row>
    <row r="125" spans="1:5" ht="19.5" customHeight="1">
      <c r="A125" s="33">
        <v>42271</v>
      </c>
      <c r="B125" s="6" t="s">
        <v>79</v>
      </c>
      <c r="C125" s="11">
        <v>0</v>
      </c>
      <c r="D125" s="49">
        <v>0</v>
      </c>
      <c r="E125" s="73">
        <v>0</v>
      </c>
    </row>
    <row r="126" spans="1:5" ht="19.5" customHeight="1">
      <c r="A126" s="33">
        <v>42272</v>
      </c>
      <c r="B126" s="6" t="s">
        <v>80</v>
      </c>
      <c r="C126" s="11">
        <v>0</v>
      </c>
      <c r="D126" s="49">
        <v>0</v>
      </c>
      <c r="E126" s="73">
        <v>0</v>
      </c>
    </row>
    <row r="127" spans="1:5" ht="19.5" customHeight="1">
      <c r="A127" s="33">
        <v>42273</v>
      </c>
      <c r="B127" s="6" t="s">
        <v>81</v>
      </c>
      <c r="C127" s="11">
        <v>0</v>
      </c>
      <c r="D127" s="49">
        <v>0</v>
      </c>
      <c r="E127" s="73">
        <v>0</v>
      </c>
    </row>
    <row r="128" spans="1:5" ht="19.5" customHeight="1">
      <c r="A128" s="33"/>
      <c r="B128" s="6"/>
      <c r="C128" s="10"/>
      <c r="D128" s="44"/>
      <c r="E128" s="73"/>
    </row>
    <row r="129" spans="1:5" ht="19.5" customHeight="1">
      <c r="A129" s="32">
        <v>424</v>
      </c>
      <c r="B129" s="25" t="s">
        <v>82</v>
      </c>
      <c r="C129" s="26">
        <f>C130</f>
        <v>5000</v>
      </c>
      <c r="D129" s="48">
        <f>D130</f>
        <v>0</v>
      </c>
      <c r="E129" s="75">
        <f t="shared" si="1"/>
        <v>0</v>
      </c>
    </row>
    <row r="130" spans="1:5" ht="19.5" customHeight="1">
      <c r="A130" s="30">
        <v>4241</v>
      </c>
      <c r="B130" s="7" t="s">
        <v>83</v>
      </c>
      <c r="C130" s="9">
        <f>C131</f>
        <v>5000</v>
      </c>
      <c r="D130" s="41">
        <f>D131</f>
        <v>0</v>
      </c>
      <c r="E130" s="73">
        <f t="shared" si="1"/>
        <v>0</v>
      </c>
    </row>
    <row r="131" spans="1:5" ht="19.5" customHeight="1">
      <c r="A131" s="33">
        <v>42411</v>
      </c>
      <c r="B131" s="6" t="s">
        <v>83</v>
      </c>
      <c r="C131" s="11">
        <v>5000</v>
      </c>
      <c r="D131" s="49">
        <v>0</v>
      </c>
      <c r="E131" s="73">
        <f t="shared" si="1"/>
        <v>0</v>
      </c>
    </row>
    <row r="132" spans="1:5" ht="19.5" customHeight="1">
      <c r="A132" s="33"/>
      <c r="B132" s="6"/>
      <c r="C132" s="11"/>
      <c r="D132" s="46"/>
      <c r="E132" s="73"/>
    </row>
    <row r="133" spans="1:5" ht="19.5" customHeight="1" thickBot="1">
      <c r="A133" s="60"/>
      <c r="B133" s="61"/>
      <c r="C133" s="62"/>
      <c r="D133" s="69"/>
      <c r="E133" s="76"/>
    </row>
    <row r="134" spans="1:5" ht="19.5" customHeight="1" thickBot="1">
      <c r="A134" s="63"/>
      <c r="B134" s="64" t="s">
        <v>84</v>
      </c>
      <c r="C134" s="65">
        <f>C9+C104</f>
        <v>1832077</v>
      </c>
      <c r="D134" s="65">
        <f>D9+D104</f>
        <v>1832077</v>
      </c>
      <c r="E134" s="77">
        <f t="shared" si="1"/>
        <v>100</v>
      </c>
    </row>
    <row r="136" spans="1:5" ht="15.75">
      <c r="A136" s="78" t="s">
        <v>118</v>
      </c>
      <c r="B136" s="79"/>
      <c r="C136" s="79"/>
      <c r="D136" s="79"/>
      <c r="E136" s="79"/>
    </row>
    <row r="138" spans="2:4" ht="15.75">
      <c r="B138" s="21" t="s">
        <v>101</v>
      </c>
      <c r="D138" s="1" t="s">
        <v>119</v>
      </c>
    </row>
    <row r="139" spans="1:4" ht="15.75">
      <c r="A139" s="3"/>
      <c r="B139" s="21" t="s">
        <v>110</v>
      </c>
      <c r="D139" s="1" t="s">
        <v>120</v>
      </c>
    </row>
    <row r="141" ht="15.75">
      <c r="A141" s="1" t="s">
        <v>121</v>
      </c>
    </row>
    <row r="142" ht="15.75">
      <c r="A142" s="1" t="s">
        <v>122</v>
      </c>
    </row>
    <row r="143" ht="15.75">
      <c r="A143" s="1" t="s">
        <v>123</v>
      </c>
    </row>
    <row r="144" ht="15.75">
      <c r="A144" s="1" t="s">
        <v>124</v>
      </c>
    </row>
    <row r="145" ht="15.75">
      <c r="A145" s="1" t="s">
        <v>125</v>
      </c>
    </row>
    <row r="146" ht="15.75">
      <c r="A146" s="1" t="s">
        <v>126</v>
      </c>
    </row>
  </sheetData>
  <mergeCells count="3">
    <mergeCell ref="A136:E136"/>
    <mergeCell ref="B3:D3"/>
    <mergeCell ref="A103:B103"/>
  </mergeCells>
  <printOptions/>
  <pageMargins left="0.75" right="0.75" top="0.44" bottom="0.33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w4qtr4weqt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Baranašić</dc:creator>
  <cp:keywords/>
  <dc:description/>
  <cp:lastModifiedBy>A</cp:lastModifiedBy>
  <cp:lastPrinted>2012-10-22T15:20:46Z</cp:lastPrinted>
  <dcterms:created xsi:type="dcterms:W3CDTF">2004-09-15T17:36:42Z</dcterms:created>
  <dcterms:modified xsi:type="dcterms:W3CDTF">2012-10-30T09:27:06Z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